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1"/>
  </bookViews>
  <sheets>
    <sheet name="ppg" sheetId="1" r:id="rId1"/>
    <sheet name="nu" sheetId="2" r:id="rId2"/>
    <sheet name="ПУ" sheetId="3" r:id="rId3"/>
    <sheet name="АПСПО" sheetId="4" r:id="rId4"/>
    <sheet name="РАВЕН ДОСТЪП" sheetId="5" r:id="rId5"/>
  </sheets>
  <definedNames/>
  <calcPr fullCalcOnLoad="1"/>
</workbook>
</file>

<file path=xl/sharedStrings.xml><?xml version="1.0" encoding="utf-8"?>
<sst xmlns="http://schemas.openxmlformats.org/spreadsheetml/2006/main" count="484" uniqueCount="88">
  <si>
    <t>О1</t>
  </si>
  <si>
    <t>ОО</t>
  </si>
  <si>
    <t>О9</t>
  </si>
  <si>
    <t>О2</t>
  </si>
  <si>
    <t>О5</t>
  </si>
  <si>
    <t>О8</t>
  </si>
  <si>
    <t>Запл.за перс.,нает по тр.и сл.прав.</t>
  </si>
  <si>
    <t>Запл.за перс.,нает по тр.правоотн.</t>
  </si>
  <si>
    <t>Др.възнагр.и плащания за перс.</t>
  </si>
  <si>
    <t>за нещатен перс.по труд.правоотн.</t>
  </si>
  <si>
    <t>за персонала по извънтр.правоотн.</t>
  </si>
  <si>
    <t>изпл.суми от СБКО с х-р на възн.</t>
  </si>
  <si>
    <t>други плащания и възнаграждения</t>
  </si>
  <si>
    <t>Задълж.осиг.вноски от работодат.</t>
  </si>
  <si>
    <t>осиг.вноски от работодат.за ДОО</t>
  </si>
  <si>
    <t>осиг.вноски от работодат.за УПФ</t>
  </si>
  <si>
    <t>здравно-осиг.вноски от работодат.</t>
  </si>
  <si>
    <t>вн.за доп.задълж.осиг.от работод.</t>
  </si>
  <si>
    <t>Издръжка</t>
  </si>
  <si>
    <t>Храна</t>
  </si>
  <si>
    <t>Медикаменти</t>
  </si>
  <si>
    <t>Постелен инвентар и облекло</t>
  </si>
  <si>
    <t>уч.и научноиз.разходи и книги за библ.</t>
  </si>
  <si>
    <t>материали</t>
  </si>
  <si>
    <t>вода, горива и енергия</t>
  </si>
  <si>
    <t>разходи за външни услуги</t>
  </si>
  <si>
    <t>текущ ремонт</t>
  </si>
  <si>
    <t>разходи за застраховки</t>
  </si>
  <si>
    <t>СБКО</t>
  </si>
  <si>
    <t>глоби, неуст.,нак.лихви и съд.обез.</t>
  </si>
  <si>
    <t>др.неклс.в др.парагр.и подпар.</t>
  </si>
  <si>
    <t>Всичко :</t>
  </si>
  <si>
    <t>Капиталови разходи Основен ремонт на ДМА</t>
  </si>
  <si>
    <t>Придобиване на ДМА</t>
  </si>
  <si>
    <t>Придобиване на НДА</t>
  </si>
  <si>
    <t>Всичко капиталови разходи :</t>
  </si>
  <si>
    <t>Всичко за дейността :</t>
  </si>
  <si>
    <t>обезщетения с хар-р на възнагражд.</t>
  </si>
  <si>
    <t>командировки в страната</t>
  </si>
  <si>
    <t>годишен план</t>
  </si>
  <si>
    <t>I-во трим.</t>
  </si>
  <si>
    <t>II-ро трим.</t>
  </si>
  <si>
    <t>III-то трим.</t>
  </si>
  <si>
    <t>IV- то трим.</t>
  </si>
  <si>
    <t>ПОКАЗАТЕЛИ</t>
  </si>
  <si>
    <t xml:space="preserve">О1 </t>
  </si>
  <si>
    <t>О3</t>
  </si>
  <si>
    <t>НАТУРАЛНИ ПОКАЗАТЕЛИ</t>
  </si>
  <si>
    <t>§§</t>
  </si>
  <si>
    <t>НУ</t>
  </si>
  <si>
    <t>ППГ</t>
  </si>
  <si>
    <t>РЕЗЕРВ ЗА НЕПРЕДВИДЕНИ И НЕОТЛОЖНИ РАЗХОДИ</t>
  </si>
  <si>
    <t>РЕЗЕРВ ЗА НЕПР.И НЕОТЛОЖНИ РАЗХОДИ</t>
  </si>
  <si>
    <t>Численост на персонала</t>
  </si>
  <si>
    <t xml:space="preserve"> - Брой персонал към ф.образование</t>
  </si>
  <si>
    <t>Заведения общо в т.ч.:</t>
  </si>
  <si>
    <t xml:space="preserve"> Брой УЧИЛИЩА</t>
  </si>
  <si>
    <t>Брой деца/ученици обучавани в логопедични кабинети</t>
  </si>
  <si>
    <t>Брой ученици обучавани в логопед.кабинети</t>
  </si>
  <si>
    <t>Изплатени средства за закуски</t>
  </si>
  <si>
    <t>на ученици от 1-4 клас</t>
  </si>
  <si>
    <t xml:space="preserve">брой ученици  </t>
  </si>
  <si>
    <t>а/ученици в общообразователни у-ща</t>
  </si>
  <si>
    <t>б/брой уч.на индив. И самост.форма на обучение</t>
  </si>
  <si>
    <t>в/ученици във вечерна форма на обучение</t>
  </si>
  <si>
    <t>г/ученици в профил "изкуства"</t>
  </si>
  <si>
    <t>О4</t>
  </si>
  <si>
    <t>Стипендианти-брой</t>
  </si>
  <si>
    <t>Изплатени средства за превоз на учители</t>
  </si>
  <si>
    <t>Нещатна численост - брой</t>
  </si>
  <si>
    <t>ЗАБЕЛЕЖКА : в тази д-ст се вкл.р-дите за МЦТПО</t>
  </si>
  <si>
    <t xml:space="preserve"> </t>
  </si>
  <si>
    <t>на деца в подготвителни групи</t>
  </si>
  <si>
    <t>брой деца на 6 г.в подг.гр.в училище</t>
  </si>
  <si>
    <t>брой деца на 5 г.в подг.гр.в училище</t>
  </si>
  <si>
    <t>др.разходи за СБКО</t>
  </si>
  <si>
    <t>разходи за договорни санкции и неуст.</t>
  </si>
  <si>
    <t>платени общински  данъци,такси,нак.лихви и адм. санкции</t>
  </si>
  <si>
    <t>ЗА ДЕЛЕГИРАНИ ОТ ДЪРЖАВАТА ДЕЙНОСТИ- НУ "СВ.СВ.КИРИЛ И МЕТОДИЙ"- ТОПОЛОВГРАД</t>
  </si>
  <si>
    <t>ПОДКРЕПА ЗА УСПЕХ</t>
  </si>
  <si>
    <t>ЗА ДЕЛЕГИРАНИ ОТ ДЪРЖАВАТА ДЕЙНОСТИ- ПГ</t>
  </si>
  <si>
    <t>АПСПО</t>
  </si>
  <si>
    <t>РАВЕН ДОСТЪП</t>
  </si>
  <si>
    <t>O1</t>
  </si>
  <si>
    <t xml:space="preserve">      БЮДЖЕТ 2023 Г. ПЪРВОНАЧАЛЕН ПЛАН</t>
  </si>
  <si>
    <t>БЮДЖЕТ 2023 Г. ПЪРВОНАЧАЛЕН ПЛАН</t>
  </si>
  <si>
    <t>прех ост.16144</t>
  </si>
  <si>
    <t>прех.ост 16949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</si>
</sst>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7" fillId="33" borderId="0" xfId="0" applyFont="1" applyFill="1" applyAlignment="1">
      <alignment/>
    </xf>
    <xf numFmtId="9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8"/>
  <sheetViews>
    <sheetView zoomScalePageLayoutView="0" workbookViewId="0" topLeftCell="B1">
      <selection activeCell="J6" sqref="J6:M58"/>
    </sheetView>
  </sheetViews>
  <sheetFormatPr defaultColWidth="9.140625" defaultRowHeight="12.75"/>
  <cols>
    <col min="2" max="2" width="40.00390625" style="0" customWidth="1"/>
    <col min="3" max="3" width="8.421875" style="0" customWidth="1"/>
    <col min="4" max="4" width="7.8515625" style="0" customWidth="1"/>
    <col min="5" max="5" width="14.421875" style="0" customWidth="1"/>
    <col min="6" max="6" width="12.57421875" style="0" customWidth="1"/>
    <col min="7" max="8" width="12.140625" style="0" customWidth="1"/>
    <col min="9" max="9" width="14.8515625" style="0" customWidth="1"/>
  </cols>
  <sheetData>
    <row r="1" spans="2:9" ht="15">
      <c r="B1" s="34" t="s">
        <v>85</v>
      </c>
      <c r="C1" s="35"/>
      <c r="F1" s="30">
        <v>0.3</v>
      </c>
      <c r="G1" s="30">
        <v>0.25</v>
      </c>
      <c r="H1" s="30">
        <v>0.2</v>
      </c>
      <c r="I1" s="30">
        <v>0.25</v>
      </c>
    </row>
    <row r="2" spans="2:7" ht="15">
      <c r="B2" s="34" t="s">
        <v>80</v>
      </c>
      <c r="C2" s="35"/>
      <c r="F2" s="40" t="s">
        <v>86</v>
      </c>
      <c r="G2" s="40"/>
    </row>
    <row r="3" spans="2:9" ht="12.75">
      <c r="B3" s="49" t="s">
        <v>44</v>
      </c>
      <c r="C3" s="51" t="s">
        <v>48</v>
      </c>
      <c r="D3" s="52"/>
      <c r="E3" s="45" t="s">
        <v>39</v>
      </c>
      <c r="F3" s="45" t="s">
        <v>40</v>
      </c>
      <c r="G3" s="45" t="s">
        <v>41</v>
      </c>
      <c r="H3" s="45" t="s">
        <v>42</v>
      </c>
      <c r="I3" s="47" t="s">
        <v>43</v>
      </c>
    </row>
    <row r="4" spans="2:9" ht="12.75">
      <c r="B4" s="50"/>
      <c r="C4" s="53"/>
      <c r="D4" s="54"/>
      <c r="E4" s="46"/>
      <c r="F4" s="46"/>
      <c r="G4" s="46"/>
      <c r="H4" s="46"/>
      <c r="I4" s="48"/>
    </row>
    <row r="5" spans="2:9" ht="12.75">
      <c r="B5" s="18" t="s">
        <v>50</v>
      </c>
      <c r="C5" s="13"/>
      <c r="D5" s="14"/>
      <c r="E5" s="16"/>
      <c r="F5" s="16"/>
      <c r="G5" s="16"/>
      <c r="H5" s="16"/>
      <c r="I5" s="17"/>
    </row>
    <row r="6" spans="2:10" ht="16.5" customHeight="1">
      <c r="B6" s="3" t="s">
        <v>6</v>
      </c>
      <c r="C6" s="4" t="s">
        <v>0</v>
      </c>
      <c r="D6" s="4" t="s">
        <v>1</v>
      </c>
      <c r="E6" s="23">
        <f>E7</f>
        <v>36500</v>
      </c>
      <c r="F6" s="23">
        <f>F7</f>
        <v>9200</v>
      </c>
      <c r="G6" s="23">
        <f>G7</f>
        <v>8500</v>
      </c>
      <c r="H6" s="25">
        <f>H7</f>
        <v>9500</v>
      </c>
      <c r="I6" s="24">
        <f>I7</f>
        <v>9300</v>
      </c>
      <c r="J6" s="29"/>
    </row>
    <row r="7" spans="2:10" ht="13.5" customHeight="1">
      <c r="B7" s="1" t="s">
        <v>7</v>
      </c>
      <c r="C7" s="5" t="s">
        <v>0</v>
      </c>
      <c r="D7" s="5" t="s">
        <v>0</v>
      </c>
      <c r="E7" s="2">
        <v>36500</v>
      </c>
      <c r="F7" s="22">
        <v>9200</v>
      </c>
      <c r="G7" s="22">
        <v>8500</v>
      </c>
      <c r="H7" s="22">
        <v>9500</v>
      </c>
      <c r="I7" s="22">
        <v>9300</v>
      </c>
      <c r="J7" s="29"/>
    </row>
    <row r="8" spans="2:10" ht="12.75">
      <c r="B8" s="6" t="s">
        <v>8</v>
      </c>
      <c r="C8" s="7" t="s">
        <v>3</v>
      </c>
      <c r="D8" s="7" t="s">
        <v>1</v>
      </c>
      <c r="E8" s="28">
        <f>E9+E10+E11+E12+E13</f>
        <v>1640</v>
      </c>
      <c r="F8" s="24">
        <f>F11+F13</f>
        <v>1150</v>
      </c>
      <c r="G8" s="24">
        <f>G11+G13</f>
        <v>160</v>
      </c>
      <c r="H8" s="24">
        <f>H11+H13</f>
        <v>165</v>
      </c>
      <c r="I8" s="24">
        <f>I9+I10+I11+I12+I13</f>
        <v>165</v>
      </c>
      <c r="J8" s="29"/>
    </row>
    <row r="9" spans="2:10" ht="12.75">
      <c r="B9" s="2" t="s">
        <v>9</v>
      </c>
      <c r="C9" s="5" t="s">
        <v>3</v>
      </c>
      <c r="D9" s="5" t="s">
        <v>0</v>
      </c>
      <c r="E9" s="2"/>
      <c r="F9" s="22">
        <f>E9*30/100</f>
        <v>0</v>
      </c>
      <c r="G9" s="22">
        <f>E9*25/100</f>
        <v>0</v>
      </c>
      <c r="H9" s="22">
        <f>E9*20/100</f>
        <v>0</v>
      </c>
      <c r="I9" s="22">
        <f>E9*25/100</f>
        <v>0</v>
      </c>
      <c r="J9" s="29"/>
    </row>
    <row r="10" spans="2:10" ht="12.75">
      <c r="B10" s="2" t="s">
        <v>10</v>
      </c>
      <c r="C10" s="5" t="s">
        <v>3</v>
      </c>
      <c r="D10" s="5" t="s">
        <v>3</v>
      </c>
      <c r="E10" s="2"/>
      <c r="F10" s="22">
        <f>E10*30/100</f>
        <v>0</v>
      </c>
      <c r="G10" s="22">
        <f>E10*25/100</f>
        <v>0</v>
      </c>
      <c r="H10" s="22">
        <f>E10*20/100</f>
        <v>0</v>
      </c>
      <c r="I10" s="22">
        <f>E10*25/100</f>
        <v>0</v>
      </c>
      <c r="J10" s="29"/>
    </row>
    <row r="11" spans="2:10" ht="12.75">
      <c r="B11" s="2" t="s">
        <v>11</v>
      </c>
      <c r="C11" s="5" t="s">
        <v>3</v>
      </c>
      <c r="D11" s="5" t="s">
        <v>4</v>
      </c>
      <c r="E11" s="2">
        <v>1640</v>
      </c>
      <c r="F11" s="22">
        <v>1150</v>
      </c>
      <c r="G11" s="22">
        <v>160</v>
      </c>
      <c r="H11" s="22">
        <v>165</v>
      </c>
      <c r="I11" s="22">
        <v>165</v>
      </c>
      <c r="J11" s="29"/>
    </row>
    <row r="12" spans="2:10" ht="12.75">
      <c r="B12" s="2" t="s">
        <v>37</v>
      </c>
      <c r="C12" s="5" t="s">
        <v>3</v>
      </c>
      <c r="D12" s="5" t="s">
        <v>5</v>
      </c>
      <c r="E12" s="2"/>
      <c r="F12" s="2">
        <f>E12*30/100</f>
        <v>0</v>
      </c>
      <c r="G12" s="2">
        <f>E12*25/100</f>
        <v>0</v>
      </c>
      <c r="H12" s="2">
        <f>E12*20/100</f>
        <v>0</v>
      </c>
      <c r="I12" s="2">
        <f>E12*25/100</f>
        <v>0</v>
      </c>
      <c r="J12" s="29"/>
    </row>
    <row r="13" spans="2:10" ht="12.75">
      <c r="B13" s="2" t="s">
        <v>12</v>
      </c>
      <c r="C13" s="5" t="s">
        <v>3</v>
      </c>
      <c r="D13" s="5" t="s">
        <v>2</v>
      </c>
      <c r="E13" s="2"/>
      <c r="F13" s="2">
        <f>E13*30/100</f>
        <v>0</v>
      </c>
      <c r="G13" s="2">
        <f>E13*25/100</f>
        <v>0</v>
      </c>
      <c r="H13" s="2">
        <f>E13*20/100</f>
        <v>0</v>
      </c>
      <c r="I13" s="2">
        <f>E13*25/100</f>
        <v>0</v>
      </c>
      <c r="J13" s="29"/>
    </row>
    <row r="14" spans="2:10" ht="12.75">
      <c r="B14" s="6" t="s">
        <v>13</v>
      </c>
      <c r="C14" s="7" t="s">
        <v>4</v>
      </c>
      <c r="D14" s="7" t="s">
        <v>1</v>
      </c>
      <c r="E14" s="28">
        <f>E15+E16+E17+E18</f>
        <v>8830</v>
      </c>
      <c r="F14" s="24">
        <f>F15+F16+F17+F18</f>
        <v>2720</v>
      </c>
      <c r="G14" s="24">
        <f>G15+G16+G17+G18</f>
        <v>1860</v>
      </c>
      <c r="H14" s="24">
        <f>H15+H16+H17+H18</f>
        <v>1960</v>
      </c>
      <c r="I14" s="24">
        <f>I15+I16+I17+I18</f>
        <v>2290</v>
      </c>
      <c r="J14" s="29"/>
    </row>
    <row r="15" spans="2:10" ht="12.75">
      <c r="B15" s="2" t="s">
        <v>14</v>
      </c>
      <c r="C15" s="5" t="s">
        <v>4</v>
      </c>
      <c r="D15" s="5">
        <v>51</v>
      </c>
      <c r="E15" s="2">
        <v>4200</v>
      </c>
      <c r="F15" s="22">
        <v>1100</v>
      </c>
      <c r="G15" s="22">
        <v>880</v>
      </c>
      <c r="H15" s="22">
        <v>1060</v>
      </c>
      <c r="I15" s="22">
        <v>1160</v>
      </c>
      <c r="J15" s="29"/>
    </row>
    <row r="16" spans="2:10" ht="12.75">
      <c r="B16" s="2" t="s">
        <v>15</v>
      </c>
      <c r="C16" s="5" t="s">
        <v>4</v>
      </c>
      <c r="D16" s="5">
        <v>52</v>
      </c>
      <c r="E16" s="2">
        <v>1680</v>
      </c>
      <c r="F16" s="22">
        <v>620</v>
      </c>
      <c r="G16" s="22">
        <v>380</v>
      </c>
      <c r="H16" s="22">
        <v>350</v>
      </c>
      <c r="I16" s="22">
        <v>330</v>
      </c>
      <c r="J16" s="29"/>
    </row>
    <row r="17" spans="2:10" ht="12.75">
      <c r="B17" s="2" t="s">
        <v>16</v>
      </c>
      <c r="C17" s="5" t="s">
        <v>4</v>
      </c>
      <c r="D17" s="5">
        <v>60</v>
      </c>
      <c r="E17" s="2">
        <v>1850</v>
      </c>
      <c r="F17" s="22">
        <v>650</v>
      </c>
      <c r="G17" s="22">
        <v>400</v>
      </c>
      <c r="H17" s="22">
        <v>350</v>
      </c>
      <c r="I17" s="22">
        <v>450</v>
      </c>
      <c r="J17" s="29"/>
    </row>
    <row r="18" spans="2:10" ht="12.75">
      <c r="B18" s="2" t="s">
        <v>17</v>
      </c>
      <c r="C18" s="5" t="s">
        <v>4</v>
      </c>
      <c r="D18" s="5">
        <v>80</v>
      </c>
      <c r="E18" s="2">
        <v>1100</v>
      </c>
      <c r="F18" s="2">
        <v>350</v>
      </c>
      <c r="G18" s="2">
        <v>200</v>
      </c>
      <c r="H18" s="2">
        <v>200</v>
      </c>
      <c r="I18" s="2">
        <v>350</v>
      </c>
      <c r="J18" s="29"/>
    </row>
    <row r="19" spans="2:10" ht="12.75">
      <c r="B19" s="6" t="s">
        <v>18</v>
      </c>
      <c r="C19" s="7">
        <v>10</v>
      </c>
      <c r="D19" s="7" t="s">
        <v>1</v>
      </c>
      <c r="E19" s="28">
        <f>E20+E21+E22+E23+E27+E28+E29+E30+E31+E25+E32+E26+E24</f>
        <v>68651</v>
      </c>
      <c r="F19" s="27">
        <f>F20+F23+F21+F22+F24+F25+F26+F27+F28+F29+F30+F32+F31+F33</f>
        <v>21616</v>
      </c>
      <c r="G19" s="27">
        <f>G20+G21+G22+G23+G24+G25+G26+G27+G28+G29+G30+G32+G31</f>
        <v>18385</v>
      </c>
      <c r="H19" s="27">
        <f>H20+H21+H22+H23+H24+H25+H26+H27+H28+H29+H30+H31+H32</f>
        <v>11500</v>
      </c>
      <c r="I19" s="27">
        <f>I20+I21+I22+I23+I24+I25+I26+I27+I28+I29+I30+I31+I32+I33</f>
        <v>17150</v>
      </c>
      <c r="J19" s="29"/>
    </row>
    <row r="20" spans="2:10" ht="12.75">
      <c r="B20" s="2" t="s">
        <v>19</v>
      </c>
      <c r="C20" s="5">
        <v>10</v>
      </c>
      <c r="D20" s="5">
        <v>11</v>
      </c>
      <c r="E20" s="2">
        <v>4440</v>
      </c>
      <c r="F20" s="2">
        <v>1400</v>
      </c>
      <c r="G20" s="2">
        <v>1250</v>
      </c>
      <c r="H20" s="2"/>
      <c r="I20" s="2">
        <v>1790</v>
      </c>
      <c r="J20" s="29"/>
    </row>
    <row r="21" spans="2:10" ht="12.75">
      <c r="B21" s="2" t="s">
        <v>20</v>
      </c>
      <c r="C21" s="5">
        <v>10</v>
      </c>
      <c r="D21" s="5">
        <v>12</v>
      </c>
      <c r="E21" s="2"/>
      <c r="F21" s="2"/>
      <c r="G21" s="2"/>
      <c r="H21" s="2"/>
      <c r="I21" s="2"/>
      <c r="J21" s="29"/>
    </row>
    <row r="22" spans="2:10" ht="12.75">
      <c r="B22" s="2" t="s">
        <v>21</v>
      </c>
      <c r="C22" s="5">
        <v>10</v>
      </c>
      <c r="D22" s="5">
        <v>13</v>
      </c>
      <c r="E22" s="2"/>
      <c r="F22" s="2"/>
      <c r="G22" s="2"/>
      <c r="H22" s="2"/>
      <c r="I22" s="2"/>
      <c r="J22" s="29"/>
    </row>
    <row r="23" spans="2:10" ht="12.75">
      <c r="B23" s="2" t="s">
        <v>22</v>
      </c>
      <c r="C23" s="5">
        <v>10</v>
      </c>
      <c r="D23" s="5">
        <v>14</v>
      </c>
      <c r="E23" s="2"/>
      <c r="F23" s="2"/>
      <c r="G23" s="2"/>
      <c r="H23" s="2"/>
      <c r="I23" s="2"/>
      <c r="J23" s="29"/>
    </row>
    <row r="24" spans="2:10" ht="12.75">
      <c r="B24" s="2" t="s">
        <v>23</v>
      </c>
      <c r="C24" s="5">
        <v>10</v>
      </c>
      <c r="D24" s="5">
        <v>15</v>
      </c>
      <c r="E24" s="2">
        <v>19211</v>
      </c>
      <c r="F24" s="2">
        <v>5900</v>
      </c>
      <c r="G24" s="2">
        <v>9960</v>
      </c>
      <c r="H24" s="2"/>
      <c r="I24" s="2">
        <v>3351</v>
      </c>
      <c r="J24" s="29"/>
    </row>
    <row r="25" spans="2:10" ht="12.75">
      <c r="B25" s="2" t="s">
        <v>24</v>
      </c>
      <c r="C25" s="5">
        <v>10</v>
      </c>
      <c r="D25" s="5">
        <v>16</v>
      </c>
      <c r="E25" s="22">
        <v>30000</v>
      </c>
      <c r="F25" s="22">
        <v>10000</v>
      </c>
      <c r="G25" s="22">
        <v>4000</v>
      </c>
      <c r="H25" s="22">
        <v>5200</v>
      </c>
      <c r="I25" s="22">
        <v>10800</v>
      </c>
      <c r="J25" s="29"/>
    </row>
    <row r="26" spans="2:10" ht="12.75">
      <c r="B26" s="2" t="s">
        <v>25</v>
      </c>
      <c r="C26" s="5">
        <v>10</v>
      </c>
      <c r="D26" s="5">
        <v>20</v>
      </c>
      <c r="E26" s="2">
        <v>15000</v>
      </c>
      <c r="F26" s="2">
        <v>4316</v>
      </c>
      <c r="G26" s="2">
        <v>3175</v>
      </c>
      <c r="H26" s="2">
        <v>6300</v>
      </c>
      <c r="I26" s="2">
        <v>1209</v>
      </c>
      <c r="J26" s="29"/>
    </row>
    <row r="27" spans="2:10" ht="12.75">
      <c r="B27" s="2" t="s">
        <v>26</v>
      </c>
      <c r="C27" s="5">
        <v>10</v>
      </c>
      <c r="D27" s="5">
        <v>30</v>
      </c>
      <c r="E27" s="2"/>
      <c r="F27" s="2"/>
      <c r="G27" s="2"/>
      <c r="H27" s="2"/>
      <c r="I27" s="2"/>
      <c r="J27" s="29"/>
    </row>
    <row r="28" spans="2:10" ht="12.75">
      <c r="B28" s="2" t="s">
        <v>38</v>
      </c>
      <c r="C28" s="8">
        <v>10</v>
      </c>
      <c r="D28" s="8">
        <v>51</v>
      </c>
      <c r="E28" s="2"/>
      <c r="F28" s="2">
        <f>E28*30/100</f>
        <v>0</v>
      </c>
      <c r="G28" s="2">
        <f>E28*25/100</f>
        <v>0</v>
      </c>
      <c r="H28" s="2">
        <f>E28*20/100</f>
        <v>0</v>
      </c>
      <c r="I28" s="2">
        <f>E28*25/100</f>
        <v>0</v>
      </c>
      <c r="J28" s="29"/>
    </row>
    <row r="29" spans="2:10" ht="12.75">
      <c r="B29" s="2" t="s">
        <v>27</v>
      </c>
      <c r="C29" s="8">
        <v>10</v>
      </c>
      <c r="D29" s="8">
        <v>62</v>
      </c>
      <c r="E29" s="2"/>
      <c r="F29" s="2">
        <f>E29*30/100</f>
        <v>0</v>
      </c>
      <c r="G29" s="2">
        <f>E29*25/100</f>
        <v>0</v>
      </c>
      <c r="H29" s="2">
        <f>E29*20/100</f>
        <v>0</v>
      </c>
      <c r="I29" s="2">
        <f>E29*25/100</f>
        <v>0</v>
      </c>
      <c r="J29" s="29"/>
    </row>
    <row r="30" spans="2:10" ht="12.75">
      <c r="B30" s="2" t="s">
        <v>28</v>
      </c>
      <c r="C30" s="8">
        <v>10</v>
      </c>
      <c r="D30" s="8">
        <v>91</v>
      </c>
      <c r="E30" s="2"/>
      <c r="F30" s="22">
        <f>E30*30/100</f>
        <v>0</v>
      </c>
      <c r="G30" s="22">
        <f>E30*25/100</f>
        <v>0</v>
      </c>
      <c r="H30" s="22">
        <f>E30*19/100</f>
        <v>0</v>
      </c>
      <c r="I30" s="22">
        <f>E30*24/100</f>
        <v>0</v>
      </c>
      <c r="J30" s="29"/>
    </row>
    <row r="31" spans="2:10" ht="12.75">
      <c r="B31" s="2" t="s">
        <v>29</v>
      </c>
      <c r="C31" s="8">
        <v>10</v>
      </c>
      <c r="D31" s="8">
        <v>92</v>
      </c>
      <c r="E31" s="2"/>
      <c r="F31" s="2"/>
      <c r="G31" s="2"/>
      <c r="H31" s="2"/>
      <c r="I31" s="2"/>
      <c r="J31" s="29"/>
    </row>
    <row r="32" spans="2:10" ht="12.75">
      <c r="B32" s="2" t="s">
        <v>30</v>
      </c>
      <c r="C32" s="8">
        <v>10</v>
      </c>
      <c r="D32" s="8">
        <v>98</v>
      </c>
      <c r="E32" s="2"/>
      <c r="F32" s="2"/>
      <c r="G32" s="2"/>
      <c r="H32" s="2"/>
      <c r="I32" s="2"/>
      <c r="J32" s="29"/>
    </row>
    <row r="33" spans="2:10" ht="24">
      <c r="B33" s="31" t="s">
        <v>77</v>
      </c>
      <c r="C33" s="32">
        <v>19</v>
      </c>
      <c r="D33" s="32">
        <v>81</v>
      </c>
      <c r="E33" s="2"/>
      <c r="F33" s="2">
        <f>E33*30/100</f>
        <v>0</v>
      </c>
      <c r="G33" s="2">
        <f>E33*25/100</f>
        <v>0</v>
      </c>
      <c r="H33" s="2">
        <f>E33*20/100</f>
        <v>0</v>
      </c>
      <c r="I33" s="2">
        <f>E33*25/100</f>
        <v>0</v>
      </c>
      <c r="J33" s="29"/>
    </row>
    <row r="34" spans="2:10" ht="12.75">
      <c r="B34" s="6" t="s">
        <v>31</v>
      </c>
      <c r="C34" s="7"/>
      <c r="D34" s="7"/>
      <c r="E34" s="28">
        <f>E6+E8+E14+E19</f>
        <v>115621</v>
      </c>
      <c r="F34" s="24">
        <f>F6+F8+F14+F19</f>
        <v>34686</v>
      </c>
      <c r="G34" s="24">
        <f>G6+G8+G14+G19</f>
        <v>28905</v>
      </c>
      <c r="H34" s="24">
        <f>H6+H8+H14+H19</f>
        <v>23125</v>
      </c>
      <c r="I34" s="24">
        <f>I6+I8+I14+I19</f>
        <v>28905</v>
      </c>
      <c r="J34" s="29"/>
    </row>
    <row r="35" spans="2:10" ht="15.75" customHeight="1">
      <c r="B35" s="1" t="s">
        <v>32</v>
      </c>
      <c r="C35" s="5">
        <v>51</v>
      </c>
      <c r="D35" s="5" t="s">
        <v>1</v>
      </c>
      <c r="E35" s="2"/>
      <c r="F35" s="2">
        <f>E35*30/100</f>
        <v>0</v>
      </c>
      <c r="G35" s="2">
        <f>E35*25/100</f>
        <v>0</v>
      </c>
      <c r="H35" s="2">
        <f>E35*20/100</f>
        <v>0</v>
      </c>
      <c r="I35" s="2"/>
      <c r="J35" s="29"/>
    </row>
    <row r="36" spans="2:10" ht="12.75">
      <c r="B36" s="2" t="s">
        <v>33</v>
      </c>
      <c r="C36" s="5">
        <v>52</v>
      </c>
      <c r="D36" s="5" t="s">
        <v>1</v>
      </c>
      <c r="E36" s="2"/>
      <c r="F36" s="2">
        <f>E36*30/100</f>
        <v>0</v>
      </c>
      <c r="G36" s="2">
        <f>E36*25/100</f>
        <v>0</v>
      </c>
      <c r="H36" s="2">
        <f>E36*20/100</f>
        <v>0</v>
      </c>
      <c r="I36" s="2">
        <f>E36*25/100</f>
        <v>0</v>
      </c>
      <c r="J36" s="29"/>
    </row>
    <row r="37" spans="2:10" ht="12.75">
      <c r="B37" s="2" t="s">
        <v>34</v>
      </c>
      <c r="C37" s="5">
        <v>53</v>
      </c>
      <c r="D37" s="5" t="s">
        <v>1</v>
      </c>
      <c r="E37" s="2"/>
      <c r="F37" s="2">
        <f>E37*30/100</f>
        <v>0</v>
      </c>
      <c r="G37" s="2">
        <f>E37*25/100</f>
        <v>0</v>
      </c>
      <c r="H37" s="2">
        <f>E37*20/100</f>
        <v>0</v>
      </c>
      <c r="I37" s="2">
        <f>E37*25/100</f>
        <v>0</v>
      </c>
      <c r="J37" s="29"/>
    </row>
    <row r="38" spans="2:10" ht="12.75">
      <c r="B38" s="6" t="s">
        <v>35</v>
      </c>
      <c r="C38" s="5"/>
      <c r="D38" s="5"/>
      <c r="E38" s="2">
        <f>E35+E36+E37</f>
        <v>0</v>
      </c>
      <c r="F38" s="2">
        <f>E38*30/100</f>
        <v>0</v>
      </c>
      <c r="G38" s="2">
        <f>E38*25/100</f>
        <v>0</v>
      </c>
      <c r="H38" s="2">
        <f>E38*20/100</f>
        <v>0</v>
      </c>
      <c r="I38" s="2">
        <f>E38*25/100</f>
        <v>0</v>
      </c>
      <c r="J38" s="29"/>
    </row>
    <row r="39" spans="2:10" ht="12.75">
      <c r="B39" s="6" t="s">
        <v>52</v>
      </c>
      <c r="C39" s="5">
        <v>97</v>
      </c>
      <c r="D39" s="5" t="s">
        <v>1</v>
      </c>
      <c r="E39" s="2"/>
      <c r="F39" s="2"/>
      <c r="G39" s="2"/>
      <c r="H39" s="2"/>
      <c r="I39" s="2"/>
      <c r="J39" s="29"/>
    </row>
    <row r="40" spans="2:10" ht="12.75">
      <c r="B40" s="6"/>
      <c r="C40" s="5"/>
      <c r="D40" s="5"/>
      <c r="E40" s="2"/>
      <c r="F40" s="2"/>
      <c r="G40" s="2"/>
      <c r="H40" s="2"/>
      <c r="I40" s="2"/>
      <c r="J40" s="29"/>
    </row>
    <row r="41" spans="2:10" ht="12.75">
      <c r="B41" s="6" t="s">
        <v>36</v>
      </c>
      <c r="C41" s="7">
        <v>99</v>
      </c>
      <c r="D41" s="7">
        <v>99</v>
      </c>
      <c r="E41" s="28">
        <v>115621</v>
      </c>
      <c r="F41" s="24">
        <f>E41*30/100</f>
        <v>34686.3</v>
      </c>
      <c r="G41" s="24">
        <f>E41*25/100</f>
        <v>28905.25</v>
      </c>
      <c r="H41" s="24">
        <v>23125</v>
      </c>
      <c r="I41" s="24">
        <f>E41*25/100</f>
        <v>28905.25</v>
      </c>
      <c r="J41" s="29"/>
    </row>
    <row r="42" spans="2:9" ht="12.75">
      <c r="B42" s="9"/>
      <c r="C42" s="9"/>
      <c r="D42" s="9"/>
      <c r="E42" s="9"/>
      <c r="F42" s="15"/>
      <c r="G42" s="15"/>
      <c r="H42" s="15"/>
      <c r="I42" s="15"/>
    </row>
    <row r="43" spans="2:9" ht="12.75">
      <c r="B43" s="10" t="s">
        <v>47</v>
      </c>
      <c r="C43" s="11"/>
      <c r="D43" s="11"/>
      <c r="E43" s="12"/>
      <c r="F43" s="12"/>
      <c r="G43" s="12"/>
      <c r="H43" s="12"/>
      <c r="I43" s="12"/>
    </row>
    <row r="44" spans="2:11" ht="12.75">
      <c r="B44" s="19" t="s">
        <v>53</v>
      </c>
      <c r="C44" s="11" t="s">
        <v>0</v>
      </c>
      <c r="D44" s="11" t="s">
        <v>1</v>
      </c>
      <c r="E44" s="12">
        <v>1</v>
      </c>
      <c r="F44" s="12"/>
      <c r="G44" s="12"/>
      <c r="H44" s="12"/>
      <c r="I44" s="12"/>
      <c r="K44" s="38"/>
    </row>
    <row r="45" spans="2:11" ht="12.75">
      <c r="B45" s="12" t="s">
        <v>54</v>
      </c>
      <c r="C45" s="11" t="s">
        <v>45</v>
      </c>
      <c r="D45" s="11">
        <v>31</v>
      </c>
      <c r="E45" s="12">
        <v>1</v>
      </c>
      <c r="F45" s="12"/>
      <c r="G45" s="12"/>
      <c r="H45" s="12"/>
      <c r="I45" s="12"/>
      <c r="K45" s="38"/>
    </row>
    <row r="46" spans="2:11" ht="12.75">
      <c r="B46" s="12" t="s">
        <v>57</v>
      </c>
      <c r="C46" s="11">
        <v>18</v>
      </c>
      <c r="D46" s="11" t="s">
        <v>1</v>
      </c>
      <c r="E46" s="12"/>
      <c r="F46" s="12"/>
      <c r="G46" s="12"/>
      <c r="H46" s="12"/>
      <c r="I46" s="12"/>
      <c r="K46" s="38"/>
    </row>
    <row r="47" spans="2:9" ht="12.75">
      <c r="B47" s="12" t="s">
        <v>58</v>
      </c>
      <c r="C47" s="11">
        <v>18</v>
      </c>
      <c r="D47" s="11" t="s">
        <v>0</v>
      </c>
      <c r="E47" s="12"/>
      <c r="F47" s="12"/>
      <c r="G47" s="12"/>
      <c r="H47" s="12"/>
      <c r="I47" s="12"/>
    </row>
    <row r="48" spans="2:9" ht="12.75">
      <c r="B48" s="12" t="s">
        <v>59</v>
      </c>
      <c r="C48" s="11">
        <v>19</v>
      </c>
      <c r="D48" s="11" t="s">
        <v>1</v>
      </c>
      <c r="E48" s="12">
        <v>4440</v>
      </c>
      <c r="F48" s="12"/>
      <c r="G48" s="12"/>
      <c r="H48" s="12"/>
      <c r="I48" s="12"/>
    </row>
    <row r="49" spans="2:9" ht="12.75">
      <c r="B49" s="12" t="s">
        <v>72</v>
      </c>
      <c r="C49" s="11">
        <v>19</v>
      </c>
      <c r="D49" s="11" t="s">
        <v>0</v>
      </c>
      <c r="E49" s="12"/>
      <c r="F49" s="12"/>
      <c r="G49" s="12"/>
      <c r="H49" s="12"/>
      <c r="I49" s="12"/>
    </row>
    <row r="50" spans="2:9" ht="12.75">
      <c r="B50" s="12" t="s">
        <v>73</v>
      </c>
      <c r="C50" s="11">
        <v>26</v>
      </c>
      <c r="D50" s="11" t="s">
        <v>1</v>
      </c>
      <c r="E50" s="12">
        <v>24</v>
      </c>
      <c r="F50" s="12"/>
      <c r="G50" s="12"/>
      <c r="H50" s="12"/>
      <c r="I50" s="12"/>
    </row>
    <row r="51" spans="2:9" ht="12.75">
      <c r="B51" s="12" t="s">
        <v>74</v>
      </c>
      <c r="C51" s="11">
        <v>26</v>
      </c>
      <c r="D51" s="11" t="s">
        <v>0</v>
      </c>
      <c r="E51" s="12"/>
      <c r="F51" s="12"/>
      <c r="G51" s="12"/>
      <c r="H51" s="12"/>
      <c r="I51" s="12"/>
    </row>
    <row r="52" spans="2:9" ht="12.75">
      <c r="B52" s="12" t="s">
        <v>68</v>
      </c>
      <c r="C52" s="11">
        <v>73</v>
      </c>
      <c r="D52" s="11" t="s">
        <v>1</v>
      </c>
      <c r="E52" s="9"/>
      <c r="F52" s="9"/>
      <c r="G52" s="9"/>
      <c r="H52" s="9"/>
      <c r="I52" s="9"/>
    </row>
    <row r="53" spans="2:9" ht="12.75">
      <c r="B53" s="20" t="s">
        <v>69</v>
      </c>
      <c r="C53" s="21">
        <v>88</v>
      </c>
      <c r="D53" s="21" t="s">
        <v>1</v>
      </c>
      <c r="E53" s="9"/>
      <c r="F53" s="9"/>
      <c r="G53" s="9"/>
      <c r="H53" s="9"/>
      <c r="I53" s="9"/>
    </row>
    <row r="54" spans="2:9" ht="12.75">
      <c r="B54" s="37"/>
      <c r="C54" s="38"/>
      <c r="D54" s="38"/>
      <c r="E54" s="39"/>
      <c r="F54" s="39"/>
      <c r="G54" s="39"/>
      <c r="H54" s="39"/>
      <c r="I54" s="39"/>
    </row>
    <row r="55" spans="2:9" ht="12.75">
      <c r="B55" s="37"/>
      <c r="C55" s="38"/>
      <c r="D55" s="38"/>
      <c r="E55" s="39"/>
      <c r="F55" s="39"/>
      <c r="G55" s="39"/>
      <c r="H55" s="39"/>
      <c r="I55" s="39"/>
    </row>
    <row r="56" spans="2:9" ht="12.75">
      <c r="B56" s="37"/>
      <c r="C56" s="38"/>
      <c r="D56" s="38"/>
      <c r="E56" s="39"/>
      <c r="F56" s="39"/>
      <c r="G56" s="39"/>
      <c r="H56" s="39"/>
      <c r="I56" s="39"/>
    </row>
    <row r="57" spans="2:9" ht="12.75">
      <c r="B57" s="37"/>
      <c r="D57" s="38"/>
      <c r="E57" s="39"/>
      <c r="F57" s="39"/>
      <c r="G57" s="39"/>
      <c r="H57" s="39"/>
      <c r="I57" s="39"/>
    </row>
    <row r="58" spans="2:9" ht="12.75">
      <c r="B58" s="37"/>
      <c r="D58" s="38"/>
      <c r="E58" s="39"/>
      <c r="F58" s="39"/>
      <c r="G58" s="39"/>
      <c r="H58" s="39"/>
      <c r="I58" s="39"/>
    </row>
    <row r="59" spans="2:9" ht="12.75">
      <c r="B59" s="37"/>
      <c r="D59" s="38"/>
      <c r="E59" s="39"/>
      <c r="F59" s="39"/>
      <c r="G59" s="39"/>
      <c r="H59" s="39"/>
      <c r="I59" s="39"/>
    </row>
    <row r="60" spans="2:9" ht="12.75">
      <c r="B60" s="37"/>
      <c r="C60" s="38"/>
      <c r="D60" s="38"/>
      <c r="E60" s="39"/>
      <c r="F60" s="39"/>
      <c r="G60" s="39"/>
      <c r="H60" s="39"/>
      <c r="I60" s="39"/>
    </row>
    <row r="61" spans="2:9" ht="12.75">
      <c r="B61" s="37"/>
      <c r="C61" s="38"/>
      <c r="D61" s="38"/>
      <c r="E61" s="39"/>
      <c r="F61" s="39"/>
      <c r="G61" s="39"/>
      <c r="H61" s="39"/>
      <c r="I61" s="39"/>
    </row>
    <row r="62" spans="2:9" ht="12.75">
      <c r="B62" s="37"/>
      <c r="C62" s="38"/>
      <c r="D62" s="38"/>
      <c r="E62" s="39"/>
      <c r="F62" s="39"/>
      <c r="G62" s="39"/>
      <c r="H62" s="39"/>
      <c r="I62" s="39"/>
    </row>
    <row r="63" spans="2:9" ht="12.75">
      <c r="B63" s="37"/>
      <c r="C63" s="38"/>
      <c r="D63" s="38"/>
      <c r="E63" s="39"/>
      <c r="F63" s="39"/>
      <c r="G63" s="39"/>
      <c r="H63" s="39"/>
      <c r="I63" s="39"/>
    </row>
    <row r="64" spans="2:9" ht="12.75">
      <c r="B64" s="37"/>
      <c r="C64" s="38"/>
      <c r="D64" s="38"/>
      <c r="E64" s="39"/>
      <c r="F64" s="39"/>
      <c r="G64" s="39"/>
      <c r="H64" s="39"/>
      <c r="I64" s="39"/>
    </row>
    <row r="65" spans="2:9" ht="12.75">
      <c r="B65" s="37"/>
      <c r="C65" s="38"/>
      <c r="D65" s="38"/>
      <c r="E65" s="39"/>
      <c r="F65" s="39"/>
      <c r="G65" s="39"/>
      <c r="H65" s="39"/>
      <c r="I65" s="39"/>
    </row>
    <row r="66" spans="2:9" ht="12.75">
      <c r="B66" s="37"/>
      <c r="C66" s="38"/>
      <c r="D66" s="38"/>
      <c r="E66" s="39"/>
      <c r="F66" s="39"/>
      <c r="G66" s="39"/>
      <c r="H66" s="39"/>
      <c r="I66" s="39"/>
    </row>
    <row r="67" spans="2:9" ht="12.75">
      <c r="B67" s="37"/>
      <c r="C67" s="38"/>
      <c r="D67" s="38"/>
      <c r="E67" s="39"/>
      <c r="F67" s="39"/>
      <c r="G67" s="39"/>
      <c r="H67" s="39"/>
      <c r="I67" s="39"/>
    </row>
    <row r="75" spans="5:7" ht="12.75">
      <c r="E75">
        <v>1445</v>
      </c>
      <c r="F75">
        <v>12</v>
      </c>
      <c r="G75">
        <f>E75*F75</f>
        <v>17340</v>
      </c>
    </row>
    <row r="76" ht="12.75">
      <c r="G76">
        <v>700</v>
      </c>
    </row>
    <row r="77" ht="12.75">
      <c r="G77">
        <v>750</v>
      </c>
    </row>
    <row r="78" spans="7:9" ht="12.75">
      <c r="G78">
        <f>SUM(G75:G77)</f>
        <v>18790</v>
      </c>
      <c r="H78">
        <v>23.32</v>
      </c>
      <c r="I78">
        <f>G78*H78/100</f>
        <v>4381.8279999999995</v>
      </c>
    </row>
  </sheetData>
  <sheetProtection/>
  <mergeCells count="7">
    <mergeCell ref="G3:G4"/>
    <mergeCell ref="H3:H4"/>
    <mergeCell ref="I3:I4"/>
    <mergeCell ref="B3:B4"/>
    <mergeCell ref="C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4">
      <selection activeCell="I8" sqref="I8:J47"/>
    </sheetView>
  </sheetViews>
  <sheetFormatPr defaultColWidth="9.140625" defaultRowHeight="12.75"/>
  <cols>
    <col min="1" max="1" width="38.8515625" style="0" customWidth="1"/>
    <col min="4" max="4" width="14.57421875" style="0" customWidth="1"/>
    <col min="5" max="5" width="13.00390625" style="0" customWidth="1"/>
    <col min="6" max="6" width="12.7109375" style="0" customWidth="1"/>
    <col min="7" max="7" width="13.421875" style="0" customWidth="1"/>
    <col min="8" max="8" width="14.140625" style="0" customWidth="1"/>
  </cols>
  <sheetData>
    <row r="1" spans="1:8" ht="15">
      <c r="A1" s="33" t="s">
        <v>84</v>
      </c>
      <c r="B1" s="26"/>
      <c r="C1" s="26"/>
      <c r="D1" s="26"/>
      <c r="E1" s="30"/>
      <c r="F1" s="30"/>
      <c r="G1" s="30"/>
      <c r="H1" s="30"/>
    </row>
    <row r="2" spans="1:6" ht="15">
      <c r="A2" s="34" t="s">
        <v>78</v>
      </c>
      <c r="B2" s="35"/>
      <c r="C2" s="35"/>
      <c r="D2" s="35"/>
      <c r="E2" s="35"/>
      <c r="F2" s="35"/>
    </row>
    <row r="3" spans="1:6" ht="15">
      <c r="A3" s="34"/>
      <c r="B3" s="35"/>
      <c r="C3" s="41"/>
      <c r="D3" s="41"/>
      <c r="E3" s="41"/>
      <c r="F3" s="41"/>
    </row>
    <row r="4" spans="1:8" ht="15">
      <c r="A4" s="34"/>
      <c r="B4" s="35"/>
      <c r="C4" s="35" t="s">
        <v>87</v>
      </c>
      <c r="D4" s="35"/>
      <c r="E4" s="42">
        <v>0.3</v>
      </c>
      <c r="F4" s="42">
        <v>0.25</v>
      </c>
      <c r="G4" s="43">
        <v>0.2</v>
      </c>
      <c r="H4" s="43">
        <v>0.25</v>
      </c>
    </row>
    <row r="5" spans="1:8" ht="12.75">
      <c r="A5" s="49" t="s">
        <v>44</v>
      </c>
      <c r="B5" s="51" t="s">
        <v>48</v>
      </c>
      <c r="C5" s="52"/>
      <c r="D5" s="45" t="s">
        <v>39</v>
      </c>
      <c r="E5" s="45" t="s">
        <v>40</v>
      </c>
      <c r="F5" s="45" t="s">
        <v>41</v>
      </c>
      <c r="G5" s="45" t="s">
        <v>42</v>
      </c>
      <c r="H5" s="47" t="s">
        <v>43</v>
      </c>
    </row>
    <row r="6" spans="1:8" ht="12.75">
      <c r="A6" s="50"/>
      <c r="B6" s="53"/>
      <c r="C6" s="54"/>
      <c r="D6" s="46"/>
      <c r="E6" s="46"/>
      <c r="F6" s="46"/>
      <c r="G6" s="46"/>
      <c r="H6" s="48"/>
    </row>
    <row r="7" spans="1:8" ht="12.75">
      <c r="A7" s="18" t="s">
        <v>49</v>
      </c>
      <c r="B7" s="13"/>
      <c r="C7" s="14"/>
      <c r="D7" s="16"/>
      <c r="E7" s="16"/>
      <c r="F7" s="16"/>
      <c r="G7" s="16"/>
      <c r="H7" s="17"/>
    </row>
    <row r="8" spans="1:9" ht="12.75">
      <c r="A8" s="3" t="s">
        <v>6</v>
      </c>
      <c r="B8" s="4" t="s">
        <v>0</v>
      </c>
      <c r="C8" s="4" t="s">
        <v>1</v>
      </c>
      <c r="D8" s="23">
        <f>D9</f>
        <v>830444</v>
      </c>
      <c r="E8" s="23">
        <f>E9</f>
        <v>205000</v>
      </c>
      <c r="F8" s="23">
        <f>F9</f>
        <v>208186</v>
      </c>
      <c r="G8" s="25">
        <f>G9</f>
        <v>196016</v>
      </c>
      <c r="H8" s="24">
        <f>H9</f>
        <v>221242</v>
      </c>
      <c r="I8" s="29"/>
    </row>
    <row r="9" spans="1:9" ht="12.75">
      <c r="A9" s="1" t="s">
        <v>7</v>
      </c>
      <c r="B9" s="5" t="s">
        <v>0</v>
      </c>
      <c r="C9" s="5" t="s">
        <v>0</v>
      </c>
      <c r="D9" s="22">
        <v>830444</v>
      </c>
      <c r="E9" s="22">
        <v>205000</v>
      </c>
      <c r="F9" s="22">
        <v>208186</v>
      </c>
      <c r="G9" s="22">
        <v>196016</v>
      </c>
      <c r="H9" s="22">
        <v>221242</v>
      </c>
      <c r="I9" s="29"/>
    </row>
    <row r="10" spans="1:9" ht="12.75">
      <c r="A10" s="6" t="s">
        <v>8</v>
      </c>
      <c r="B10" s="7" t="s">
        <v>3</v>
      </c>
      <c r="C10" s="7" t="s">
        <v>1</v>
      </c>
      <c r="D10" s="6">
        <f>D11+D12+D13+D14+D15</f>
        <v>32700</v>
      </c>
      <c r="E10" s="24">
        <f>E11+E12+E13+E14+E15</f>
        <v>23000</v>
      </c>
      <c r="F10" s="24">
        <f>F11+F12+F13+F14+F15</f>
        <v>5000</v>
      </c>
      <c r="G10" s="24">
        <f>G11+G12+G13+G14+G15</f>
        <v>2000</v>
      </c>
      <c r="H10" s="24">
        <f>H11+H12+H13+H14+H15</f>
        <v>2700</v>
      </c>
      <c r="I10" s="29"/>
    </row>
    <row r="11" spans="1:9" ht="12.75">
      <c r="A11" s="2" t="s">
        <v>9</v>
      </c>
      <c r="B11" s="5" t="s">
        <v>3</v>
      </c>
      <c r="C11" s="5" t="s">
        <v>0</v>
      </c>
      <c r="D11" s="2"/>
      <c r="E11" s="22">
        <f>D11*32/100</f>
        <v>0</v>
      </c>
      <c r="F11" s="2">
        <f>D11*25/100</f>
        <v>0</v>
      </c>
      <c r="G11" s="22">
        <f>D11*19/100</f>
        <v>0</v>
      </c>
      <c r="H11" s="22">
        <f>D11*24/100</f>
        <v>0</v>
      </c>
      <c r="I11" s="29"/>
    </row>
    <row r="12" spans="1:9" ht="12.75">
      <c r="A12" s="2" t="s">
        <v>10</v>
      </c>
      <c r="B12" s="5" t="s">
        <v>3</v>
      </c>
      <c r="C12" s="5" t="s">
        <v>3</v>
      </c>
      <c r="D12" s="2">
        <v>3500</v>
      </c>
      <c r="E12" s="22">
        <v>2000</v>
      </c>
      <c r="F12" s="2">
        <v>1000</v>
      </c>
      <c r="G12" s="22"/>
      <c r="H12" s="22">
        <v>500</v>
      </c>
      <c r="I12" s="29"/>
    </row>
    <row r="13" spans="1:9" ht="12.75">
      <c r="A13" s="2" t="s">
        <v>11</v>
      </c>
      <c r="B13" s="5" t="s">
        <v>3</v>
      </c>
      <c r="C13" s="5" t="s">
        <v>4</v>
      </c>
      <c r="D13" s="2">
        <v>26000</v>
      </c>
      <c r="E13" s="22">
        <v>18000</v>
      </c>
      <c r="F13" s="2">
        <v>4000</v>
      </c>
      <c r="G13" s="22">
        <v>2000</v>
      </c>
      <c r="H13" s="22">
        <v>2000</v>
      </c>
      <c r="I13" s="29"/>
    </row>
    <row r="14" spans="1:9" ht="12.75">
      <c r="A14" s="2" t="s">
        <v>37</v>
      </c>
      <c r="B14" s="5" t="s">
        <v>3</v>
      </c>
      <c r="C14" s="5" t="s">
        <v>5</v>
      </c>
      <c r="D14" s="2"/>
      <c r="E14" s="22"/>
      <c r="F14" s="2"/>
      <c r="G14" s="22"/>
      <c r="H14" s="22"/>
      <c r="I14" s="29"/>
    </row>
    <row r="15" spans="1:9" ht="12.75">
      <c r="A15" s="2" t="s">
        <v>12</v>
      </c>
      <c r="B15" s="5" t="s">
        <v>3</v>
      </c>
      <c r="C15" s="5" t="s">
        <v>2</v>
      </c>
      <c r="D15" s="2">
        <v>3200</v>
      </c>
      <c r="E15" s="22">
        <v>3000</v>
      </c>
      <c r="F15" s="22"/>
      <c r="G15" s="22"/>
      <c r="H15" s="22">
        <v>200</v>
      </c>
      <c r="I15" s="29"/>
    </row>
    <row r="16" spans="1:9" ht="12.75">
      <c r="A16" s="6" t="s">
        <v>13</v>
      </c>
      <c r="B16" s="7" t="s">
        <v>4</v>
      </c>
      <c r="C16" s="7" t="s">
        <v>1</v>
      </c>
      <c r="D16" s="6">
        <f>D17+D18+D19+D20</f>
        <v>188400</v>
      </c>
      <c r="E16" s="24">
        <f>E17+E18+E19+E20</f>
        <v>50800</v>
      </c>
      <c r="F16" s="24">
        <f>F17+F18+F19+F20</f>
        <v>50500</v>
      </c>
      <c r="G16" s="24">
        <f>G17+G18+G19+G20</f>
        <v>42800</v>
      </c>
      <c r="H16" s="24">
        <f>H17+H18+H19+H20</f>
        <v>44300</v>
      </c>
      <c r="I16" s="29"/>
    </row>
    <row r="17" spans="1:9" ht="12.75">
      <c r="A17" s="2" t="s">
        <v>14</v>
      </c>
      <c r="B17" s="5" t="s">
        <v>4</v>
      </c>
      <c r="C17" s="5">
        <v>51</v>
      </c>
      <c r="D17" s="2">
        <v>92700</v>
      </c>
      <c r="E17" s="22">
        <v>25300</v>
      </c>
      <c r="F17" s="22">
        <v>25200</v>
      </c>
      <c r="G17" s="22">
        <v>21300</v>
      </c>
      <c r="H17" s="22">
        <v>20900</v>
      </c>
      <c r="I17" s="29"/>
    </row>
    <row r="18" spans="1:9" ht="12.75">
      <c r="A18" s="2" t="s">
        <v>15</v>
      </c>
      <c r="B18" s="5" t="s">
        <v>4</v>
      </c>
      <c r="C18" s="5">
        <v>52</v>
      </c>
      <c r="D18" s="2">
        <v>33700</v>
      </c>
      <c r="E18" s="22">
        <v>9000</v>
      </c>
      <c r="F18" s="22">
        <v>9500</v>
      </c>
      <c r="G18" s="22">
        <v>6500</v>
      </c>
      <c r="H18" s="22">
        <v>8700</v>
      </c>
      <c r="I18" s="29"/>
    </row>
    <row r="19" spans="1:9" ht="12.75">
      <c r="A19" s="2" t="s">
        <v>16</v>
      </c>
      <c r="B19" s="5" t="s">
        <v>4</v>
      </c>
      <c r="C19" s="5">
        <v>60</v>
      </c>
      <c r="D19" s="2">
        <v>39000</v>
      </c>
      <c r="E19" s="22">
        <v>10000</v>
      </c>
      <c r="F19" s="22">
        <v>10500</v>
      </c>
      <c r="G19" s="22">
        <v>9000</v>
      </c>
      <c r="H19" s="22">
        <v>9500</v>
      </c>
      <c r="I19" s="29"/>
    </row>
    <row r="20" spans="1:9" ht="12.75">
      <c r="A20" s="2" t="s">
        <v>17</v>
      </c>
      <c r="B20" s="5" t="s">
        <v>4</v>
      </c>
      <c r="C20" s="5">
        <v>80</v>
      </c>
      <c r="D20" s="2">
        <v>23000</v>
      </c>
      <c r="E20" s="22">
        <v>6500</v>
      </c>
      <c r="F20" s="22">
        <v>5300</v>
      </c>
      <c r="G20" s="22">
        <v>6000</v>
      </c>
      <c r="H20" s="22">
        <v>5200</v>
      </c>
      <c r="I20" s="29"/>
    </row>
    <row r="21" spans="1:9" ht="12.75">
      <c r="A21" s="6" t="s">
        <v>18</v>
      </c>
      <c r="B21" s="7">
        <v>10</v>
      </c>
      <c r="C21" s="7" t="s">
        <v>1</v>
      </c>
      <c r="D21" s="6">
        <f>D22+D23+D24+D25+D26+D27+D28+D29+D30+D31+D32+D33+D34+D35+D36</f>
        <v>185038</v>
      </c>
      <c r="E21" s="24">
        <f>E22+E23+E24+E25+E26+E27+E28+E29+E30+E31+E32+E33+E34+E35+E36</f>
        <v>92174</v>
      </c>
      <c r="F21" s="24">
        <f>F22+F23+F24+F25+F26+F27+F28+F29+F30+F32+F31+F33+F34</f>
        <v>45460</v>
      </c>
      <c r="G21" s="24">
        <f>G22+G23+G24+G26+G27+G28+G29+G30+G31+G32+G33+G34</f>
        <v>6500</v>
      </c>
      <c r="H21" s="24">
        <f>H22+H23+H24+H25+H26+H27+H28+H29+H31+H30+H32+H33+H34</f>
        <v>40904</v>
      </c>
      <c r="I21" s="29"/>
    </row>
    <row r="22" spans="1:9" ht="12.75">
      <c r="A22" s="2" t="s">
        <v>19</v>
      </c>
      <c r="B22" s="5">
        <v>10</v>
      </c>
      <c r="C22" s="5">
        <v>11</v>
      </c>
      <c r="D22" s="2">
        <v>37000</v>
      </c>
      <c r="E22" s="22">
        <v>13869</v>
      </c>
      <c r="F22" s="2">
        <v>8000</v>
      </c>
      <c r="G22" s="22"/>
      <c r="H22" s="22">
        <v>15131</v>
      </c>
      <c r="I22" s="29"/>
    </row>
    <row r="23" spans="1:9" ht="12.75">
      <c r="A23" s="2" t="s">
        <v>20</v>
      </c>
      <c r="B23" s="5">
        <v>10</v>
      </c>
      <c r="C23" s="5">
        <v>12</v>
      </c>
      <c r="D23" s="2"/>
      <c r="E23" s="22"/>
      <c r="F23" s="2"/>
      <c r="G23" s="22"/>
      <c r="H23" s="22"/>
      <c r="I23" s="29"/>
    </row>
    <row r="24" spans="1:9" ht="12.75">
      <c r="A24" s="2" t="s">
        <v>21</v>
      </c>
      <c r="B24" s="5">
        <v>10</v>
      </c>
      <c r="C24" s="5">
        <v>13</v>
      </c>
      <c r="D24" s="2">
        <v>3400</v>
      </c>
      <c r="E24" s="22">
        <v>3400</v>
      </c>
      <c r="F24" s="2"/>
      <c r="G24" s="22"/>
      <c r="H24" s="22"/>
      <c r="I24" s="29"/>
    </row>
    <row r="25" spans="1:9" ht="12.75">
      <c r="A25" s="2" t="s">
        <v>22</v>
      </c>
      <c r="B25" s="5">
        <v>10</v>
      </c>
      <c r="C25" s="5">
        <v>14</v>
      </c>
      <c r="D25" s="2"/>
      <c r="E25" s="22"/>
      <c r="F25" s="2"/>
      <c r="G25" s="22"/>
      <c r="H25" s="22"/>
      <c r="I25" s="29"/>
    </row>
    <row r="26" spans="1:9" ht="12.75">
      <c r="A26" s="2" t="s">
        <v>23</v>
      </c>
      <c r="B26" s="5">
        <v>10</v>
      </c>
      <c r="C26" s="5">
        <v>15</v>
      </c>
      <c r="D26" s="2">
        <v>15903</v>
      </c>
      <c r="E26" s="22">
        <v>14464</v>
      </c>
      <c r="F26" s="22">
        <v>54</v>
      </c>
      <c r="G26" s="22"/>
      <c r="H26" s="22">
        <v>1385</v>
      </c>
      <c r="I26" s="29"/>
    </row>
    <row r="27" spans="1:9" ht="12.75">
      <c r="A27" s="2" t="s">
        <v>24</v>
      </c>
      <c r="B27" s="5">
        <v>10</v>
      </c>
      <c r="C27" s="5">
        <v>16</v>
      </c>
      <c r="D27" s="2">
        <v>25000</v>
      </c>
      <c r="E27" s="22">
        <v>5015</v>
      </c>
      <c r="F27" s="2">
        <v>7592</v>
      </c>
      <c r="G27" s="22">
        <v>6500</v>
      </c>
      <c r="H27" s="22">
        <v>5893</v>
      </c>
      <c r="I27" s="29"/>
    </row>
    <row r="28" spans="1:9" ht="12.75">
      <c r="A28" s="2" t="s">
        <v>25</v>
      </c>
      <c r="B28" s="5">
        <v>10</v>
      </c>
      <c r="C28" s="5">
        <v>20</v>
      </c>
      <c r="D28" s="2">
        <v>90414</v>
      </c>
      <c r="E28" s="22">
        <v>53500</v>
      </c>
      <c r="F28" s="2">
        <v>28814</v>
      </c>
      <c r="G28" s="22"/>
      <c r="H28" s="22">
        <v>8100</v>
      </c>
      <c r="I28" s="29"/>
    </row>
    <row r="29" spans="1:9" ht="12.75">
      <c r="A29" s="2" t="s">
        <v>26</v>
      </c>
      <c r="B29" s="5">
        <v>10</v>
      </c>
      <c r="C29" s="5">
        <v>30</v>
      </c>
      <c r="D29" s="2"/>
      <c r="E29" s="22"/>
      <c r="F29" s="2"/>
      <c r="G29" s="22"/>
      <c r="H29" s="22"/>
      <c r="I29" s="29"/>
    </row>
    <row r="30" spans="1:9" ht="12.75">
      <c r="A30" s="2" t="s">
        <v>38</v>
      </c>
      <c r="B30" s="8">
        <v>10</v>
      </c>
      <c r="C30" s="8">
        <v>51</v>
      </c>
      <c r="D30" s="2">
        <v>2800</v>
      </c>
      <c r="E30" s="22">
        <v>918</v>
      </c>
      <c r="F30" s="2">
        <v>1000</v>
      </c>
      <c r="G30" s="22"/>
      <c r="H30" s="22">
        <v>882</v>
      </c>
      <c r="I30" s="29"/>
    </row>
    <row r="31" spans="1:9" ht="12.75">
      <c r="A31" s="2" t="s">
        <v>27</v>
      </c>
      <c r="B31" s="8">
        <v>10</v>
      </c>
      <c r="C31" s="8">
        <v>62</v>
      </c>
      <c r="D31" s="12">
        <v>491</v>
      </c>
      <c r="E31" s="22">
        <v>491</v>
      </c>
      <c r="F31" s="2"/>
      <c r="G31" s="22"/>
      <c r="H31" s="22"/>
      <c r="I31" s="29"/>
    </row>
    <row r="32" spans="1:9" ht="12.75">
      <c r="A32" s="2" t="s">
        <v>75</v>
      </c>
      <c r="B32" s="8">
        <v>10</v>
      </c>
      <c r="C32" s="8">
        <v>91</v>
      </c>
      <c r="D32" s="2"/>
      <c r="E32" s="22"/>
      <c r="F32" s="2"/>
      <c r="G32" s="22"/>
      <c r="H32" s="22"/>
      <c r="I32" s="29"/>
    </row>
    <row r="33" spans="1:9" ht="12.75">
      <c r="A33" s="2" t="s">
        <v>76</v>
      </c>
      <c r="B33" s="8">
        <v>10</v>
      </c>
      <c r="C33" s="8">
        <v>92</v>
      </c>
      <c r="D33" s="2"/>
      <c r="E33" s="22"/>
      <c r="F33" s="2"/>
      <c r="G33" s="22"/>
      <c r="H33" s="22"/>
      <c r="I33" s="29"/>
    </row>
    <row r="34" spans="1:9" ht="12.75">
      <c r="A34" s="2" t="s">
        <v>30</v>
      </c>
      <c r="B34" s="8">
        <v>10</v>
      </c>
      <c r="C34" s="8">
        <v>98</v>
      </c>
      <c r="D34" s="44">
        <v>9513</v>
      </c>
      <c r="E34" s="22"/>
      <c r="F34" s="22"/>
      <c r="G34" s="22"/>
      <c r="H34" s="22">
        <v>9513</v>
      </c>
      <c r="I34" s="29"/>
    </row>
    <row r="35" spans="1:9" ht="12.75">
      <c r="A35" s="2"/>
      <c r="B35" s="8">
        <v>19</v>
      </c>
      <c r="C35" s="8" t="s">
        <v>83</v>
      </c>
      <c r="D35" s="2"/>
      <c r="E35" s="22"/>
      <c r="F35" s="22"/>
      <c r="G35" s="22"/>
      <c r="H35" s="22"/>
      <c r="I35" s="29"/>
    </row>
    <row r="36" spans="1:9" ht="24">
      <c r="A36" s="31" t="s">
        <v>77</v>
      </c>
      <c r="B36" s="32">
        <v>19</v>
      </c>
      <c r="C36" s="32">
        <v>81</v>
      </c>
      <c r="D36" s="2">
        <v>517</v>
      </c>
      <c r="E36" s="22">
        <v>517</v>
      </c>
      <c r="F36" s="2"/>
      <c r="G36" s="22"/>
      <c r="H36" s="2"/>
      <c r="I36" s="29"/>
    </row>
    <row r="37" spans="1:9" ht="12.75">
      <c r="A37" s="6" t="s">
        <v>31</v>
      </c>
      <c r="B37" s="7"/>
      <c r="C37" s="7"/>
      <c r="D37" s="6">
        <f>D8+D10+D16+D21</f>
        <v>1236582</v>
      </c>
      <c r="E37" s="24">
        <f>E21+E16+E10+E8</f>
        <v>370974</v>
      </c>
      <c r="F37" s="24">
        <f>F21+F16+F10+F8</f>
        <v>309146</v>
      </c>
      <c r="G37" s="24">
        <f>G21+G16+G10+G8</f>
        <v>247316</v>
      </c>
      <c r="H37" s="24">
        <f>H21+H16+H10+H8</f>
        <v>309146</v>
      </c>
      <c r="I37" s="29"/>
    </row>
    <row r="38" spans="1:9" ht="12.75">
      <c r="A38" s="1" t="s">
        <v>32</v>
      </c>
      <c r="B38" s="5">
        <v>51</v>
      </c>
      <c r="C38" s="5" t="s">
        <v>1</v>
      </c>
      <c r="D38" s="2"/>
      <c r="E38" s="22">
        <f>D38*32/100</f>
        <v>0</v>
      </c>
      <c r="F38" s="2">
        <f>D38*25/100</f>
        <v>0</v>
      </c>
      <c r="G38" s="2">
        <f>D38*20/100</f>
        <v>0</v>
      </c>
      <c r="H38" s="2">
        <f>D38*25/100</f>
        <v>0</v>
      </c>
      <c r="I38" s="29"/>
    </row>
    <row r="39" spans="1:9" ht="12.75">
      <c r="A39" s="2" t="s">
        <v>33</v>
      </c>
      <c r="B39" s="5">
        <v>52</v>
      </c>
      <c r="C39" s="5" t="s">
        <v>1</v>
      </c>
      <c r="D39" s="2"/>
      <c r="E39" s="2"/>
      <c r="F39" s="2"/>
      <c r="G39" s="2"/>
      <c r="H39" s="2"/>
      <c r="I39" s="29"/>
    </row>
    <row r="40" spans="1:9" ht="12.75">
      <c r="A40" s="2" t="s">
        <v>34</v>
      </c>
      <c r="B40" s="5">
        <v>53</v>
      </c>
      <c r="C40" s="5" t="s">
        <v>1</v>
      </c>
      <c r="D40" s="2"/>
      <c r="E40" s="2">
        <f>D40*30/100</f>
        <v>0</v>
      </c>
      <c r="F40" s="2">
        <f>D40*25/100</f>
        <v>0</v>
      </c>
      <c r="G40" s="2">
        <f>D40*20/100</f>
        <v>0</v>
      </c>
      <c r="H40" s="2">
        <f>D40*25/100</f>
        <v>0</v>
      </c>
      <c r="I40" s="29"/>
    </row>
    <row r="41" spans="1:9" ht="12.75">
      <c r="A41" s="6" t="s">
        <v>35</v>
      </c>
      <c r="B41" s="5"/>
      <c r="C41" s="5"/>
      <c r="D41" s="2"/>
      <c r="E41" s="2">
        <f>D41*30/100</f>
        <v>0</v>
      </c>
      <c r="F41" s="2">
        <f>D41*25/100</f>
        <v>0</v>
      </c>
      <c r="G41" s="2">
        <f>D41*20/100</f>
        <v>0</v>
      </c>
      <c r="H41" s="2">
        <f>D41*25/100</f>
        <v>0</v>
      </c>
      <c r="I41" s="29"/>
    </row>
    <row r="42" spans="1:9" ht="12.75">
      <c r="A42" s="6" t="s">
        <v>51</v>
      </c>
      <c r="B42" s="5">
        <v>97</v>
      </c>
      <c r="C42" s="5" t="s">
        <v>1</v>
      </c>
      <c r="D42" s="2"/>
      <c r="E42" s="2"/>
      <c r="F42" s="2" t="s">
        <v>71</v>
      </c>
      <c r="G42" s="2" t="s">
        <v>71</v>
      </c>
      <c r="H42" s="2"/>
      <c r="I42" s="29"/>
    </row>
    <row r="43" spans="1:9" ht="12.75">
      <c r="A43" s="6"/>
      <c r="B43" s="5"/>
      <c r="C43" s="5"/>
      <c r="D43" s="2"/>
      <c r="E43" s="2"/>
      <c r="F43" s="2"/>
      <c r="G43" s="2"/>
      <c r="H43" s="2"/>
      <c r="I43" s="29"/>
    </row>
    <row r="44" spans="1:11" ht="12.75">
      <c r="A44" s="6" t="s">
        <v>36</v>
      </c>
      <c r="B44" s="7">
        <v>99</v>
      </c>
      <c r="C44" s="7">
        <v>99</v>
      </c>
      <c r="D44" s="6">
        <v>1236582</v>
      </c>
      <c r="E44" s="24">
        <v>370974</v>
      </c>
      <c r="F44" s="24">
        <f>D44*25/100</f>
        <v>309145.5</v>
      </c>
      <c r="G44" s="24">
        <f>D44*20/100</f>
        <v>247316.4</v>
      </c>
      <c r="H44" s="24">
        <f>D44*25/100</f>
        <v>309145.5</v>
      </c>
      <c r="I44" s="29"/>
      <c r="K44" s="36"/>
    </row>
    <row r="45" spans="1:8" ht="12.75">
      <c r="A45" s="10" t="s">
        <v>47</v>
      </c>
      <c r="B45" s="9"/>
      <c r="C45" s="9"/>
      <c r="D45" s="9"/>
      <c r="E45" s="15"/>
      <c r="F45" s="15"/>
      <c r="G45" s="15"/>
      <c r="H45" s="15"/>
    </row>
    <row r="46" spans="1:8" ht="12.75">
      <c r="A46" s="19" t="s">
        <v>53</v>
      </c>
      <c r="B46" s="11" t="s">
        <v>0</v>
      </c>
      <c r="C46" s="11" t="s">
        <v>1</v>
      </c>
      <c r="D46" s="12">
        <v>23</v>
      </c>
      <c r="E46" s="12"/>
      <c r="F46" s="12"/>
      <c r="G46" s="12"/>
      <c r="H46" s="12"/>
    </row>
    <row r="47" spans="1:8" ht="12.75">
      <c r="A47" s="12" t="s">
        <v>54</v>
      </c>
      <c r="B47" s="11" t="s">
        <v>45</v>
      </c>
      <c r="C47" s="11">
        <v>31</v>
      </c>
      <c r="D47" s="12">
        <v>23</v>
      </c>
      <c r="E47" s="12"/>
      <c r="F47" s="12"/>
      <c r="G47" s="12"/>
      <c r="H47" s="12"/>
    </row>
    <row r="48" spans="1:8" ht="12.75">
      <c r="A48" s="10" t="s">
        <v>55</v>
      </c>
      <c r="B48" s="11">
        <v>12</v>
      </c>
      <c r="C48" s="11" t="s">
        <v>1</v>
      </c>
      <c r="D48" s="12">
        <v>1</v>
      </c>
      <c r="E48" s="12"/>
      <c r="F48" s="12"/>
      <c r="G48" s="12"/>
      <c r="H48" s="12"/>
    </row>
    <row r="49" spans="1:8" ht="12.75">
      <c r="A49" s="12" t="s">
        <v>56</v>
      </c>
      <c r="B49" s="11">
        <v>12</v>
      </c>
      <c r="C49" s="11">
        <v>12</v>
      </c>
      <c r="D49" s="12">
        <v>1</v>
      </c>
      <c r="E49" s="12"/>
      <c r="F49" s="12"/>
      <c r="G49" s="12"/>
      <c r="H49" s="12"/>
    </row>
    <row r="50" spans="1:8" ht="12.75">
      <c r="A50" s="12" t="s">
        <v>57</v>
      </c>
      <c r="B50" s="11">
        <v>18</v>
      </c>
      <c r="C50" s="11" t="s">
        <v>1</v>
      </c>
      <c r="D50" s="12"/>
      <c r="E50" s="12"/>
      <c r="F50" s="12"/>
      <c r="G50" s="12"/>
      <c r="H50" s="12"/>
    </row>
    <row r="51" spans="1:8" ht="12.75">
      <c r="A51" s="12" t="s">
        <v>58</v>
      </c>
      <c r="B51" s="11">
        <v>18</v>
      </c>
      <c r="C51" s="11" t="s">
        <v>3</v>
      </c>
      <c r="D51" s="12"/>
      <c r="E51" s="12"/>
      <c r="F51" s="12"/>
      <c r="G51" s="12"/>
      <c r="H51" s="12"/>
    </row>
    <row r="52" spans="1:8" ht="12.75">
      <c r="A52" s="12" t="s">
        <v>59</v>
      </c>
      <c r="B52" s="11">
        <v>19</v>
      </c>
      <c r="C52" s="11" t="s">
        <v>1</v>
      </c>
      <c r="D52" s="12">
        <v>37000</v>
      </c>
      <c r="E52" s="12"/>
      <c r="F52" s="12"/>
      <c r="G52" s="12"/>
      <c r="H52" s="12"/>
    </row>
    <row r="53" spans="1:8" ht="12.75">
      <c r="A53" s="12" t="s">
        <v>60</v>
      </c>
      <c r="B53" s="11">
        <v>19</v>
      </c>
      <c r="C53" s="11" t="s">
        <v>3</v>
      </c>
      <c r="D53" s="12">
        <v>37000</v>
      </c>
      <c r="E53" s="12"/>
      <c r="F53" s="12"/>
      <c r="G53" s="12"/>
      <c r="H53" s="12"/>
    </row>
    <row r="54" spans="1:8" ht="12.75">
      <c r="A54" s="12" t="s">
        <v>61</v>
      </c>
      <c r="B54" s="11">
        <v>60</v>
      </c>
      <c r="C54" s="11" t="s">
        <v>1</v>
      </c>
      <c r="D54" s="12">
        <v>200</v>
      </c>
      <c r="E54" s="12"/>
      <c r="F54" s="12"/>
      <c r="G54" s="12"/>
      <c r="H54" s="12"/>
    </row>
    <row r="55" spans="1:8" ht="12.75">
      <c r="A55" s="12" t="s">
        <v>62</v>
      </c>
      <c r="B55" s="11">
        <v>60</v>
      </c>
      <c r="C55" s="11" t="s">
        <v>0</v>
      </c>
      <c r="D55" s="12">
        <v>200</v>
      </c>
      <c r="E55" s="12"/>
      <c r="F55" s="12"/>
      <c r="G55" s="12"/>
      <c r="H55" s="12"/>
    </row>
    <row r="56" spans="1:8" ht="12.75">
      <c r="A56" s="12" t="s">
        <v>63</v>
      </c>
      <c r="B56" s="11">
        <v>60</v>
      </c>
      <c r="C56" s="11" t="s">
        <v>3</v>
      </c>
      <c r="D56" s="12"/>
      <c r="E56" s="12"/>
      <c r="F56" s="12"/>
      <c r="G56" s="12"/>
      <c r="H56" s="12"/>
    </row>
    <row r="57" spans="1:8" ht="12.75">
      <c r="A57" s="12" t="s">
        <v>64</v>
      </c>
      <c r="B57" s="11">
        <v>60</v>
      </c>
      <c r="C57" s="11" t="s">
        <v>46</v>
      </c>
      <c r="D57" s="12"/>
      <c r="E57" s="12"/>
      <c r="F57" s="12"/>
      <c r="G57" s="12"/>
      <c r="H57" s="12"/>
    </row>
    <row r="58" spans="1:8" ht="12.75">
      <c r="A58" s="12" t="s">
        <v>65</v>
      </c>
      <c r="B58" s="11">
        <v>60</v>
      </c>
      <c r="C58" s="11" t="s">
        <v>66</v>
      </c>
      <c r="D58" s="12"/>
      <c r="E58" s="12"/>
      <c r="F58" s="12"/>
      <c r="G58" s="12"/>
      <c r="H58" s="12"/>
    </row>
    <row r="59" spans="1:8" ht="12.75">
      <c r="A59" s="12" t="s">
        <v>67</v>
      </c>
      <c r="B59" s="11">
        <v>69</v>
      </c>
      <c r="C59" s="11" t="s">
        <v>1</v>
      </c>
      <c r="D59" s="12"/>
      <c r="E59" s="12"/>
      <c r="F59" s="12"/>
      <c r="G59" s="12"/>
      <c r="H59" s="12"/>
    </row>
    <row r="60" spans="1:8" ht="12.75">
      <c r="A60" s="12" t="s">
        <v>68</v>
      </c>
      <c r="B60" s="11">
        <v>73</v>
      </c>
      <c r="C60" s="11" t="s">
        <v>1</v>
      </c>
      <c r="D60" s="12"/>
      <c r="E60" s="12"/>
      <c r="F60" s="12"/>
      <c r="G60" s="12"/>
      <c r="H60" s="12"/>
    </row>
    <row r="61" spans="1:8" ht="12.75">
      <c r="A61" s="20" t="s">
        <v>69</v>
      </c>
      <c r="B61" s="21">
        <v>88</v>
      </c>
      <c r="C61" s="21" t="s">
        <v>1</v>
      </c>
      <c r="D61" s="9"/>
      <c r="E61" s="9"/>
      <c r="F61" s="9"/>
      <c r="G61" s="9"/>
      <c r="H61" s="9"/>
    </row>
    <row r="62" spans="1:8" ht="12.75">
      <c r="A62" s="20" t="s">
        <v>70</v>
      </c>
      <c r="B62" s="9"/>
      <c r="C62" s="9"/>
      <c r="D62" s="9"/>
      <c r="E62" s="9"/>
      <c r="F62" s="9"/>
      <c r="G62" s="9"/>
      <c r="H62" s="9"/>
    </row>
    <row r="63" spans="1:8" ht="12.75">
      <c r="A63" s="37"/>
      <c r="B63" s="39"/>
      <c r="C63" s="39"/>
      <c r="D63" s="39"/>
      <c r="E63" s="39"/>
      <c r="F63" s="39"/>
      <c r="G63" s="39"/>
      <c r="H63" s="39"/>
    </row>
    <row r="64" spans="1:8" ht="12.75">
      <c r="A64" s="37"/>
      <c r="B64" s="39"/>
      <c r="C64" s="39"/>
      <c r="D64" s="39"/>
      <c r="E64" s="39"/>
      <c r="F64" s="39"/>
      <c r="G64" s="39"/>
      <c r="H64" s="39"/>
    </row>
    <row r="65" spans="1:8" ht="12.75">
      <c r="A65" s="37"/>
      <c r="B65" s="39"/>
      <c r="C65" s="39"/>
      <c r="D65" s="39"/>
      <c r="E65" s="39"/>
      <c r="F65" s="39"/>
      <c r="G65" s="39"/>
      <c r="H65" s="39"/>
    </row>
    <row r="66" spans="1:8" ht="12.75">
      <c r="A66" s="37"/>
      <c r="B66" s="39"/>
      <c r="C66" s="39"/>
      <c r="D66" s="39"/>
      <c r="E66" s="39"/>
      <c r="F66" s="39"/>
      <c r="G66" s="39"/>
      <c r="H66" s="39"/>
    </row>
    <row r="67" spans="1:8" ht="12.75">
      <c r="A67" s="37"/>
      <c r="B67" s="39">
        <v>1219633</v>
      </c>
      <c r="C67" s="39"/>
      <c r="D67" s="39"/>
      <c r="E67" s="39"/>
      <c r="F67" s="39"/>
      <c r="G67" s="39"/>
      <c r="H67" s="39"/>
    </row>
    <row r="68" spans="1:8" ht="12.75">
      <c r="A68" s="37"/>
      <c r="B68" s="39">
        <v>16949</v>
      </c>
      <c r="C68" s="39"/>
      <c r="D68" s="39"/>
      <c r="E68" s="39"/>
      <c r="F68" s="39"/>
      <c r="G68" s="39"/>
      <c r="H68" s="39"/>
    </row>
    <row r="69" spans="1:8" ht="12.75">
      <c r="A69" s="37"/>
      <c r="B69" s="39"/>
      <c r="C69" s="39"/>
      <c r="D69" s="39"/>
      <c r="E69" s="39"/>
      <c r="F69" s="39"/>
      <c r="G69" s="39"/>
      <c r="H69" s="39"/>
    </row>
    <row r="70" spans="1:8" ht="12.75">
      <c r="A70" s="37"/>
      <c r="B70" s="39">
        <f>SUM(B67:B69)</f>
        <v>1236582</v>
      </c>
      <c r="C70" s="39"/>
      <c r="D70" s="39"/>
      <c r="E70" s="39"/>
      <c r="F70" s="39"/>
      <c r="G70" s="39"/>
      <c r="H70" s="39"/>
    </row>
    <row r="71" spans="1:8" ht="12.75">
      <c r="A71" s="37"/>
      <c r="B71" s="39"/>
      <c r="C71" s="39"/>
      <c r="D71" s="39"/>
      <c r="E71" s="39"/>
      <c r="F71" s="39"/>
      <c r="G71" s="39"/>
      <c r="H71" s="39"/>
    </row>
    <row r="72" spans="1:8" ht="12.75">
      <c r="A72" s="37"/>
      <c r="B72" s="39"/>
      <c r="C72" s="39"/>
      <c r="D72" s="39"/>
      <c r="E72" s="39"/>
      <c r="F72" s="39"/>
      <c r="G72" s="39"/>
      <c r="H72" s="39"/>
    </row>
    <row r="73" spans="1:8" ht="12.75">
      <c r="A73" s="37"/>
      <c r="B73" s="39"/>
      <c r="C73" s="39"/>
      <c r="D73" s="39"/>
      <c r="E73" s="39"/>
      <c r="F73" s="39"/>
      <c r="G73" s="39"/>
      <c r="H73" s="39"/>
    </row>
    <row r="74" spans="1:8" ht="12.75">
      <c r="A74" s="37"/>
      <c r="B74" s="39"/>
      <c r="C74" s="39"/>
      <c r="D74" s="39"/>
      <c r="E74" s="39"/>
      <c r="F74" s="39"/>
      <c r="G74" s="39"/>
      <c r="H74" s="39"/>
    </row>
    <row r="75" spans="1:8" ht="12.75">
      <c r="A75" s="37"/>
      <c r="B75" s="39"/>
      <c r="C75" s="39"/>
      <c r="D75" s="39"/>
      <c r="E75" s="39"/>
      <c r="F75" s="39"/>
      <c r="G75" s="39"/>
      <c r="H75" s="39"/>
    </row>
    <row r="76" spans="1:8" ht="12.75">
      <c r="A76" s="37"/>
      <c r="B76" s="39"/>
      <c r="C76" s="39"/>
      <c r="D76" s="39"/>
      <c r="E76" s="39"/>
      <c r="F76" s="39"/>
      <c r="G76" s="39"/>
      <c r="H76" s="39"/>
    </row>
    <row r="77" spans="1:8" ht="12.75">
      <c r="A77" s="37"/>
      <c r="B77" s="39"/>
      <c r="C77" s="39"/>
      <c r="D77" s="39"/>
      <c r="E77" s="39"/>
      <c r="F77" s="39"/>
      <c r="G77" s="39"/>
      <c r="H77" s="39"/>
    </row>
    <row r="84" spans="4:10" ht="12.75">
      <c r="D84">
        <v>32500</v>
      </c>
      <c r="E84">
        <v>12</v>
      </c>
      <c r="F84">
        <f>D84*12</f>
        <v>390000</v>
      </c>
      <c r="H84">
        <v>1445</v>
      </c>
      <c r="I84">
        <v>12</v>
      </c>
      <c r="J84">
        <f>H84*I84</f>
        <v>17340</v>
      </c>
    </row>
    <row r="85" spans="6:10" ht="12.75">
      <c r="F85">
        <v>20000</v>
      </c>
      <c r="H85">
        <v>700</v>
      </c>
      <c r="I85">
        <v>1</v>
      </c>
      <c r="J85">
        <f>H85*I85</f>
        <v>700</v>
      </c>
    </row>
    <row r="86" spans="6:10" ht="12.75">
      <c r="F86">
        <v>15000</v>
      </c>
      <c r="H86">
        <v>750</v>
      </c>
      <c r="I86">
        <v>1</v>
      </c>
      <c r="J86">
        <f>H86*I86</f>
        <v>750</v>
      </c>
    </row>
    <row r="87" ht="12.75">
      <c r="J87">
        <f>H87*I87</f>
        <v>0</v>
      </c>
    </row>
    <row r="88" ht="12.75">
      <c r="F88">
        <f>SUM(F84:F87)</f>
        <v>425000</v>
      </c>
    </row>
    <row r="89" ht="12.75">
      <c r="J89">
        <f>SUM(J84:J88)</f>
        <v>18790</v>
      </c>
    </row>
  </sheetData>
  <sheetProtection/>
  <mergeCells count="7">
    <mergeCell ref="H5:H6"/>
    <mergeCell ref="A5:A6"/>
    <mergeCell ref="B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0.8515625" style="0" customWidth="1"/>
    <col min="3" max="3" width="10.421875" style="0" customWidth="1"/>
    <col min="4" max="4" width="12.421875" style="0" customWidth="1"/>
    <col min="5" max="5" width="13.8515625" style="0" customWidth="1"/>
    <col min="6" max="6" width="14.140625" style="0" customWidth="1"/>
    <col min="7" max="7" width="13.57421875" style="0" customWidth="1"/>
    <col min="8" max="8" width="12.57421875" style="0" customWidth="1"/>
  </cols>
  <sheetData>
    <row r="1" spans="1:8" ht="15">
      <c r="A1" s="34" t="s">
        <v>85</v>
      </c>
      <c r="E1" s="30"/>
      <c r="F1" s="30"/>
      <c r="G1" s="30"/>
      <c r="H1" s="30"/>
    </row>
    <row r="2" ht="15">
      <c r="A2" s="34" t="s">
        <v>79</v>
      </c>
    </row>
    <row r="3" spans="1:8" ht="12.75">
      <c r="A3" s="49" t="s">
        <v>44</v>
      </c>
      <c r="B3" s="51" t="s">
        <v>48</v>
      </c>
      <c r="C3" s="52"/>
      <c r="D3" s="45" t="s">
        <v>39</v>
      </c>
      <c r="E3" s="45" t="s">
        <v>40</v>
      </c>
      <c r="F3" s="45" t="s">
        <v>41</v>
      </c>
      <c r="G3" s="45" t="s">
        <v>42</v>
      </c>
      <c r="H3" s="47" t="s">
        <v>43</v>
      </c>
    </row>
    <row r="4" spans="1:8" ht="12.75">
      <c r="A4" s="50"/>
      <c r="B4" s="53"/>
      <c r="C4" s="54"/>
      <c r="D4" s="46"/>
      <c r="E4" s="46"/>
      <c r="F4" s="46"/>
      <c r="G4" s="46"/>
      <c r="H4" s="48"/>
    </row>
    <row r="5" spans="1:8" ht="12.75">
      <c r="A5" s="18"/>
      <c r="B5" s="13"/>
      <c r="C5" s="14"/>
      <c r="D5" s="16"/>
      <c r="E5" s="16"/>
      <c r="F5" s="16"/>
      <c r="G5" s="16"/>
      <c r="H5" s="17"/>
    </row>
    <row r="6" spans="1:9" ht="12.75">
      <c r="A6" s="3" t="s">
        <v>6</v>
      </c>
      <c r="B6" s="4" t="s">
        <v>0</v>
      </c>
      <c r="C6" s="4" t="s">
        <v>1</v>
      </c>
      <c r="D6" s="23">
        <f>D7</f>
        <v>3949</v>
      </c>
      <c r="E6" s="23">
        <f>E7</f>
        <v>0</v>
      </c>
      <c r="F6" s="23">
        <f>F7</f>
        <v>0</v>
      </c>
      <c r="G6" s="25">
        <f>G7</f>
        <v>0</v>
      </c>
      <c r="H6" s="24">
        <f>H7</f>
        <v>0</v>
      </c>
      <c r="I6" s="29">
        <f>E6+F6+G6+H6</f>
        <v>0</v>
      </c>
    </row>
    <row r="7" spans="1:9" ht="12.75">
      <c r="A7" s="1" t="s">
        <v>7</v>
      </c>
      <c r="B7" s="5" t="s">
        <v>0</v>
      </c>
      <c r="C7" s="5" t="s">
        <v>0</v>
      </c>
      <c r="D7" s="2">
        <v>3949</v>
      </c>
      <c r="E7" s="22"/>
      <c r="F7" s="22"/>
      <c r="G7" s="22"/>
      <c r="H7" s="22"/>
      <c r="I7" s="29">
        <f>E7+F7+G7+H7</f>
        <v>0</v>
      </c>
    </row>
    <row r="8" spans="1:9" ht="12.75">
      <c r="A8" s="6" t="s">
        <v>8</v>
      </c>
      <c r="B8" s="7" t="s">
        <v>3</v>
      </c>
      <c r="C8" s="7" t="s">
        <v>1</v>
      </c>
      <c r="D8" s="28">
        <f>D9+D10+D11+D12+D13</f>
        <v>0</v>
      </c>
      <c r="E8" s="24">
        <f>E11</f>
        <v>0</v>
      </c>
      <c r="F8" s="24">
        <f>F11</f>
        <v>0</v>
      </c>
      <c r="G8" s="24">
        <f>G11</f>
        <v>0</v>
      </c>
      <c r="H8" s="24">
        <f>H9+H10+H11+H12+H13</f>
        <v>0</v>
      </c>
      <c r="I8" s="29">
        <f aca="true" t="shared" si="0" ref="I8:I33">E8+F8+G8+H8</f>
        <v>0</v>
      </c>
    </row>
    <row r="9" spans="1:9" ht="12.75">
      <c r="A9" s="2" t="s">
        <v>9</v>
      </c>
      <c r="B9" s="5" t="s">
        <v>3</v>
      </c>
      <c r="C9" s="5" t="s">
        <v>0</v>
      </c>
      <c r="D9" s="2"/>
      <c r="E9" s="22">
        <f>D9*30/100</f>
        <v>0</v>
      </c>
      <c r="F9" s="22">
        <f>D9*25/100</f>
        <v>0</v>
      </c>
      <c r="G9" s="22">
        <f>D9*20/100</f>
        <v>0</v>
      </c>
      <c r="H9" s="22">
        <f>D9*25/100</f>
        <v>0</v>
      </c>
      <c r="I9" s="29">
        <f t="shared" si="0"/>
        <v>0</v>
      </c>
    </row>
    <row r="10" spans="1:9" ht="12.75">
      <c r="A10" s="2" t="s">
        <v>10</v>
      </c>
      <c r="B10" s="5" t="s">
        <v>3</v>
      </c>
      <c r="C10" s="5" t="s">
        <v>3</v>
      </c>
      <c r="D10" s="2"/>
      <c r="E10" s="22">
        <f>D10*30/100</f>
        <v>0</v>
      </c>
      <c r="F10" s="22">
        <f>D10*25/100</f>
        <v>0</v>
      </c>
      <c r="G10" s="22">
        <f>D10*20/100</f>
        <v>0</v>
      </c>
      <c r="H10" s="22">
        <f>D10*25/100</f>
        <v>0</v>
      </c>
      <c r="I10" s="29">
        <f t="shared" si="0"/>
        <v>0</v>
      </c>
    </row>
    <row r="11" spans="1:9" ht="12.75">
      <c r="A11" s="2" t="s">
        <v>11</v>
      </c>
      <c r="B11" s="5" t="s">
        <v>3</v>
      </c>
      <c r="C11" s="5" t="s">
        <v>4</v>
      </c>
      <c r="D11" s="2"/>
      <c r="E11" s="22"/>
      <c r="F11" s="22"/>
      <c r="G11" s="22"/>
      <c r="H11" s="22"/>
      <c r="I11" s="29">
        <f>E11+F11+G11+H11</f>
        <v>0</v>
      </c>
    </row>
    <row r="12" spans="1:9" ht="12.75">
      <c r="A12" s="2" t="s">
        <v>37</v>
      </c>
      <c r="B12" s="5" t="s">
        <v>3</v>
      </c>
      <c r="C12" s="5" t="s">
        <v>5</v>
      </c>
      <c r="D12" s="2"/>
      <c r="E12" s="2">
        <f>D12*30/100</f>
        <v>0</v>
      </c>
      <c r="F12" s="2">
        <f>D12*25/100</f>
        <v>0</v>
      </c>
      <c r="G12" s="2">
        <f>D12*20/100</f>
        <v>0</v>
      </c>
      <c r="H12" s="2">
        <f>D12*25/100</f>
        <v>0</v>
      </c>
      <c r="I12" s="29">
        <f t="shared" si="0"/>
        <v>0</v>
      </c>
    </row>
    <row r="13" spans="1:9" ht="12.75">
      <c r="A13" s="2" t="s">
        <v>12</v>
      </c>
      <c r="B13" s="5" t="s">
        <v>3</v>
      </c>
      <c r="C13" s="5" t="s">
        <v>2</v>
      </c>
      <c r="D13" s="2"/>
      <c r="E13" s="2">
        <f>D13*30/100</f>
        <v>0</v>
      </c>
      <c r="F13" s="2">
        <f>D13*25/100</f>
        <v>0</v>
      </c>
      <c r="G13" s="2">
        <f>D13*20/100</f>
        <v>0</v>
      </c>
      <c r="H13" s="2">
        <f>D13*25/100</f>
        <v>0</v>
      </c>
      <c r="I13" s="29">
        <f t="shared" si="0"/>
        <v>0</v>
      </c>
    </row>
    <row r="14" spans="1:9" ht="12.75">
      <c r="A14" s="6" t="s">
        <v>13</v>
      </c>
      <c r="B14" s="7" t="s">
        <v>4</v>
      </c>
      <c r="C14" s="7" t="s">
        <v>1</v>
      </c>
      <c r="D14" s="28">
        <f>D15+D16+D17+D18</f>
        <v>1509</v>
      </c>
      <c r="E14" s="24">
        <f>E15+E16+E17+E18</f>
        <v>0</v>
      </c>
      <c r="F14" s="24">
        <f>F15+F16+F17+F18</f>
        <v>0</v>
      </c>
      <c r="G14" s="24">
        <f>G15+G16+G17+G18</f>
        <v>0</v>
      </c>
      <c r="H14" s="24">
        <f>H15+H16+H17+H18</f>
        <v>0</v>
      </c>
      <c r="I14" s="29">
        <f t="shared" si="0"/>
        <v>0</v>
      </c>
    </row>
    <row r="15" spans="1:9" ht="12.75">
      <c r="A15" s="2" t="s">
        <v>14</v>
      </c>
      <c r="B15" s="5" t="s">
        <v>4</v>
      </c>
      <c r="C15" s="5">
        <v>51</v>
      </c>
      <c r="D15" s="2">
        <v>538</v>
      </c>
      <c r="E15" s="22"/>
      <c r="F15" s="22"/>
      <c r="G15" s="22"/>
      <c r="H15" s="22"/>
      <c r="I15" s="29">
        <f t="shared" si="0"/>
        <v>0</v>
      </c>
    </row>
    <row r="16" spans="1:9" ht="12.75">
      <c r="A16" s="2" t="s">
        <v>15</v>
      </c>
      <c r="B16" s="5" t="s">
        <v>4</v>
      </c>
      <c r="C16" s="5">
        <v>52</v>
      </c>
      <c r="D16" s="2">
        <v>624</v>
      </c>
      <c r="E16" s="22"/>
      <c r="F16" s="22"/>
      <c r="G16" s="22"/>
      <c r="H16" s="22"/>
      <c r="I16" s="29">
        <f t="shared" si="0"/>
        <v>0</v>
      </c>
    </row>
    <row r="17" spans="1:9" ht="12.75">
      <c r="A17" s="2" t="s">
        <v>16</v>
      </c>
      <c r="B17" s="5" t="s">
        <v>4</v>
      </c>
      <c r="C17" s="5">
        <v>103</v>
      </c>
      <c r="D17" s="2">
        <v>217</v>
      </c>
      <c r="E17" s="22"/>
      <c r="F17" s="22"/>
      <c r="G17" s="22"/>
      <c r="H17" s="22"/>
      <c r="I17" s="29">
        <f t="shared" si="0"/>
        <v>0</v>
      </c>
    </row>
    <row r="18" spans="1:9" ht="12.75">
      <c r="A18" s="2" t="s">
        <v>17</v>
      </c>
      <c r="B18" s="5" t="s">
        <v>4</v>
      </c>
      <c r="C18" s="5">
        <v>267</v>
      </c>
      <c r="D18" s="2">
        <v>130</v>
      </c>
      <c r="E18" s="2"/>
      <c r="F18" s="2"/>
      <c r="G18" s="2"/>
      <c r="H18" s="2"/>
      <c r="I18" s="29">
        <f t="shared" si="0"/>
        <v>0</v>
      </c>
    </row>
    <row r="19" spans="1:9" ht="12.75">
      <c r="A19" s="6" t="s">
        <v>18</v>
      </c>
      <c r="B19" s="7">
        <v>10</v>
      </c>
      <c r="C19" s="7" t="s">
        <v>1</v>
      </c>
      <c r="D19" s="28">
        <f>D20+D25+D32+D26+D24</f>
        <v>2962</v>
      </c>
      <c r="E19" s="27">
        <f>E20+E23+E21+E22+E24+E25+E26+E27+E28+E29+E30+E32+E31+E33</f>
        <v>0</v>
      </c>
      <c r="F19" s="27">
        <f>F20+F21+F22+F23+F24+F25+F26+F27+F28+F29+F30+F32+F31</f>
        <v>0</v>
      </c>
      <c r="G19" s="27">
        <f>G20+G21+G22+G23+G24+G25+G26+G27+G28+G29+G30+G31+G32</f>
        <v>0</v>
      </c>
      <c r="H19" s="27">
        <f>H20+H21+H22+H23+H24+H25+H26+H27+H28+H29+H30+H31+H32+H33</f>
        <v>0</v>
      </c>
      <c r="I19" s="29">
        <f t="shared" si="0"/>
        <v>0</v>
      </c>
    </row>
    <row r="20" spans="1:9" ht="12.75">
      <c r="A20" s="2" t="s">
        <v>19</v>
      </c>
      <c r="B20" s="5">
        <v>10</v>
      </c>
      <c r="C20" s="5">
        <v>11</v>
      </c>
      <c r="D20" s="2"/>
      <c r="E20" s="2"/>
      <c r="F20" s="2"/>
      <c r="G20" s="2"/>
      <c r="H20" s="2"/>
      <c r="I20" s="29">
        <f t="shared" si="0"/>
        <v>0</v>
      </c>
    </row>
    <row r="21" spans="1:9" ht="12.75">
      <c r="A21" s="2" t="s">
        <v>20</v>
      </c>
      <c r="B21" s="5">
        <v>10</v>
      </c>
      <c r="C21" s="5">
        <v>12</v>
      </c>
      <c r="D21" s="2"/>
      <c r="E21" s="2"/>
      <c r="F21" s="2"/>
      <c r="G21" s="2"/>
      <c r="H21" s="2"/>
      <c r="I21" s="29">
        <f t="shared" si="0"/>
        <v>0</v>
      </c>
    </row>
    <row r="22" spans="1:9" ht="12.75">
      <c r="A22" s="2" t="s">
        <v>21</v>
      </c>
      <c r="B22" s="5">
        <v>10</v>
      </c>
      <c r="C22" s="5">
        <v>13</v>
      </c>
      <c r="D22" s="2"/>
      <c r="E22" s="2"/>
      <c r="F22" s="2"/>
      <c r="G22" s="2"/>
      <c r="H22" s="2"/>
      <c r="I22" s="29">
        <f t="shared" si="0"/>
        <v>0</v>
      </c>
    </row>
    <row r="23" spans="1:9" ht="12.75">
      <c r="A23" s="2" t="s">
        <v>22</v>
      </c>
      <c r="B23" s="5">
        <v>10</v>
      </c>
      <c r="C23" s="5">
        <v>14</v>
      </c>
      <c r="D23" s="2"/>
      <c r="E23" s="2"/>
      <c r="F23" s="2"/>
      <c r="G23" s="2"/>
      <c r="H23" s="2"/>
      <c r="I23" s="29">
        <f t="shared" si="0"/>
        <v>0</v>
      </c>
    </row>
    <row r="24" spans="1:9" ht="12.75">
      <c r="A24" s="2" t="s">
        <v>23</v>
      </c>
      <c r="B24" s="5">
        <v>10</v>
      </c>
      <c r="C24" s="5">
        <v>15</v>
      </c>
      <c r="D24" s="2">
        <v>2551</v>
      </c>
      <c r="E24" s="2"/>
      <c r="F24" s="2"/>
      <c r="G24" s="2"/>
      <c r="H24" s="2"/>
      <c r="I24" s="29">
        <f t="shared" si="0"/>
        <v>0</v>
      </c>
    </row>
    <row r="25" spans="1:9" ht="12.75">
      <c r="A25" s="2" t="s">
        <v>24</v>
      </c>
      <c r="B25" s="5">
        <v>10</v>
      </c>
      <c r="C25" s="5">
        <v>16</v>
      </c>
      <c r="D25" s="22"/>
      <c r="E25" s="22"/>
      <c r="F25" s="22"/>
      <c r="G25" s="22"/>
      <c r="H25" s="22"/>
      <c r="I25" s="29">
        <f t="shared" si="0"/>
        <v>0</v>
      </c>
    </row>
    <row r="26" spans="1:9" ht="12.75">
      <c r="A26" s="2" t="s">
        <v>25</v>
      </c>
      <c r="B26" s="5">
        <v>10</v>
      </c>
      <c r="C26" s="5">
        <v>20</v>
      </c>
      <c r="D26" s="2">
        <v>411</v>
      </c>
      <c r="E26" s="2"/>
      <c r="F26" s="2"/>
      <c r="G26" s="2"/>
      <c r="H26" s="2"/>
      <c r="I26" s="29">
        <f t="shared" si="0"/>
        <v>0</v>
      </c>
    </row>
    <row r="27" spans="1:9" ht="12.75">
      <c r="A27" s="2" t="s">
        <v>26</v>
      </c>
      <c r="B27" s="5">
        <v>10</v>
      </c>
      <c r="C27" s="5">
        <v>30</v>
      </c>
      <c r="D27" s="2"/>
      <c r="E27" s="2"/>
      <c r="F27" s="2"/>
      <c r="G27" s="2"/>
      <c r="H27" s="2"/>
      <c r="I27" s="29">
        <f t="shared" si="0"/>
        <v>0</v>
      </c>
    </row>
    <row r="28" spans="1:9" ht="12.75">
      <c r="A28" s="2" t="s">
        <v>38</v>
      </c>
      <c r="B28" s="8">
        <v>10</v>
      </c>
      <c r="C28" s="8">
        <v>51</v>
      </c>
      <c r="D28" s="2"/>
      <c r="E28" s="2"/>
      <c r="F28" s="2"/>
      <c r="G28" s="2"/>
      <c r="H28" s="2"/>
      <c r="I28" s="29">
        <f t="shared" si="0"/>
        <v>0</v>
      </c>
    </row>
    <row r="29" spans="1:9" ht="12.75">
      <c r="A29" s="2" t="s">
        <v>27</v>
      </c>
      <c r="B29" s="8">
        <v>10</v>
      </c>
      <c r="C29" s="8">
        <v>62</v>
      </c>
      <c r="D29" s="2"/>
      <c r="E29" s="2"/>
      <c r="F29" s="2"/>
      <c r="G29" s="2"/>
      <c r="H29" s="2"/>
      <c r="I29" s="29">
        <f t="shared" si="0"/>
        <v>0</v>
      </c>
    </row>
    <row r="30" spans="1:9" ht="12.75">
      <c r="A30" s="2" t="s">
        <v>28</v>
      </c>
      <c r="B30" s="8">
        <v>10</v>
      </c>
      <c r="C30" s="8">
        <v>91</v>
      </c>
      <c r="D30" s="2"/>
      <c r="E30" s="22"/>
      <c r="F30" s="22"/>
      <c r="G30" s="22"/>
      <c r="H30" s="22"/>
      <c r="I30" s="29">
        <f t="shared" si="0"/>
        <v>0</v>
      </c>
    </row>
    <row r="31" spans="1:9" ht="12.75">
      <c r="A31" s="2" t="s">
        <v>29</v>
      </c>
      <c r="B31" s="8">
        <v>10</v>
      </c>
      <c r="C31" s="8">
        <v>92</v>
      </c>
      <c r="D31" s="2"/>
      <c r="E31" s="2"/>
      <c r="F31" s="2"/>
      <c r="G31" s="2"/>
      <c r="H31" s="2"/>
      <c r="I31" s="29">
        <f t="shared" si="0"/>
        <v>0</v>
      </c>
    </row>
    <row r="32" spans="1:9" ht="12.75">
      <c r="A32" s="2" t="s">
        <v>30</v>
      </c>
      <c r="B32" s="8">
        <v>10</v>
      </c>
      <c r="C32" s="8">
        <v>98</v>
      </c>
      <c r="D32" s="2"/>
      <c r="E32" s="2"/>
      <c r="F32" s="2"/>
      <c r="G32" s="2"/>
      <c r="H32" s="2"/>
      <c r="I32" s="29">
        <f t="shared" si="0"/>
        <v>0</v>
      </c>
    </row>
    <row r="33" spans="1:9" ht="24">
      <c r="A33" s="31" t="s">
        <v>77</v>
      </c>
      <c r="B33" s="32">
        <v>19</v>
      </c>
      <c r="C33" s="32">
        <v>81</v>
      </c>
      <c r="D33" s="2"/>
      <c r="E33" s="2">
        <f>D33*30/100</f>
        <v>0</v>
      </c>
      <c r="F33" s="2">
        <f>D33*25/100</f>
        <v>0</v>
      </c>
      <c r="G33" s="2">
        <f>D33*20/100</f>
        <v>0</v>
      </c>
      <c r="H33" s="2">
        <f>D33*25/100</f>
        <v>0</v>
      </c>
      <c r="I33" s="29">
        <f t="shared" si="0"/>
        <v>0</v>
      </c>
    </row>
    <row r="34" spans="1:9" ht="12.75">
      <c r="A34" s="6" t="s">
        <v>31</v>
      </c>
      <c r="B34" s="7"/>
      <c r="C34" s="7"/>
      <c r="D34" s="28">
        <f>D6+D8+D14+D19</f>
        <v>8420</v>
      </c>
      <c r="E34" s="24">
        <f>E6+E8+E14+E19</f>
        <v>0</v>
      </c>
      <c r="F34" s="24">
        <f>F6+F8+F14+F19</f>
        <v>0</v>
      </c>
      <c r="G34" s="24">
        <f>G6+G8+G14+G19</f>
        <v>0</v>
      </c>
      <c r="H34" s="24">
        <f>H6+H8+H14+H19</f>
        <v>0</v>
      </c>
      <c r="I34" s="29">
        <f>E34+F34+G34+H34</f>
        <v>0</v>
      </c>
    </row>
    <row r="35" spans="1:9" ht="12.75">
      <c r="A35" s="1" t="s">
        <v>32</v>
      </c>
      <c r="B35" s="5">
        <v>51</v>
      </c>
      <c r="C35" s="5" t="s">
        <v>1</v>
      </c>
      <c r="D35" s="2"/>
      <c r="E35" s="2">
        <f>D35*30/100</f>
        <v>0</v>
      </c>
      <c r="F35" s="2">
        <f>D35*25/100</f>
        <v>0</v>
      </c>
      <c r="G35" s="2">
        <f>D35*20/100</f>
        <v>0</v>
      </c>
      <c r="H35" s="2"/>
      <c r="I35" s="29">
        <f aca="true" t="shared" si="1" ref="I35:I40">E35+F35+G35</f>
        <v>0</v>
      </c>
    </row>
    <row r="36" spans="1:9" ht="12.75">
      <c r="A36" s="2" t="s">
        <v>33</v>
      </c>
      <c r="B36" s="5">
        <v>52</v>
      </c>
      <c r="C36" s="5" t="s">
        <v>1</v>
      </c>
      <c r="D36" s="2"/>
      <c r="E36" s="2">
        <f>D36*30/100</f>
        <v>0</v>
      </c>
      <c r="F36" s="2">
        <f>D36*25/100</f>
        <v>0</v>
      </c>
      <c r="G36" s="2">
        <f>D36*20/100</f>
        <v>0</v>
      </c>
      <c r="H36" s="2">
        <f>D36*25/100</f>
        <v>0</v>
      </c>
      <c r="I36" s="29">
        <f t="shared" si="1"/>
        <v>0</v>
      </c>
    </row>
    <row r="37" spans="1:9" ht="12.75">
      <c r="A37" s="2" t="s">
        <v>34</v>
      </c>
      <c r="B37" s="5">
        <v>53</v>
      </c>
      <c r="C37" s="5" t="s">
        <v>1</v>
      </c>
      <c r="D37" s="2"/>
      <c r="E37" s="2">
        <f>D37*30/100</f>
        <v>0</v>
      </c>
      <c r="F37" s="2">
        <f>D37*25/100</f>
        <v>0</v>
      </c>
      <c r="G37" s="2">
        <f>D37*20/100</f>
        <v>0</v>
      </c>
      <c r="H37" s="2">
        <f>D37*25/100</f>
        <v>0</v>
      </c>
      <c r="I37" s="29">
        <f t="shared" si="1"/>
        <v>0</v>
      </c>
    </row>
    <row r="38" spans="1:9" ht="12.75">
      <c r="A38" s="6" t="s">
        <v>35</v>
      </c>
      <c r="B38" s="5"/>
      <c r="C38" s="5"/>
      <c r="D38" s="2">
        <f>D35+D36+D37</f>
        <v>0</v>
      </c>
      <c r="E38" s="2">
        <f>D38*30/100</f>
        <v>0</v>
      </c>
      <c r="F38" s="2">
        <f>D38*25/100</f>
        <v>0</v>
      </c>
      <c r="G38" s="2">
        <f>D38*20/100</f>
        <v>0</v>
      </c>
      <c r="H38" s="2">
        <f>D38*25/100</f>
        <v>0</v>
      </c>
      <c r="I38" s="29">
        <f t="shared" si="1"/>
        <v>0</v>
      </c>
    </row>
    <row r="39" spans="1:9" ht="12.75">
      <c r="A39" s="6" t="s">
        <v>52</v>
      </c>
      <c r="B39" s="5">
        <v>97</v>
      </c>
      <c r="C39" s="5" t="s">
        <v>1</v>
      </c>
      <c r="D39" s="2"/>
      <c r="E39" s="2"/>
      <c r="F39" s="2"/>
      <c r="G39" s="2"/>
      <c r="H39" s="2"/>
      <c r="I39" s="29">
        <f t="shared" si="1"/>
        <v>0</v>
      </c>
    </row>
    <row r="40" spans="1:9" ht="12.75">
      <c r="A40" s="6"/>
      <c r="B40" s="5"/>
      <c r="C40" s="5"/>
      <c r="D40" s="2"/>
      <c r="E40" s="2"/>
      <c r="F40" s="2"/>
      <c r="G40" s="2"/>
      <c r="H40" s="2"/>
      <c r="I40" s="29">
        <f t="shared" si="1"/>
        <v>0</v>
      </c>
    </row>
    <row r="41" spans="1:9" ht="12.75">
      <c r="A41" s="6" t="s">
        <v>36</v>
      </c>
      <c r="B41" s="7">
        <v>99</v>
      </c>
      <c r="C41" s="7">
        <v>99</v>
      </c>
      <c r="D41" s="28"/>
      <c r="E41" s="24"/>
      <c r="F41" s="24"/>
      <c r="G41" s="24"/>
      <c r="H41" s="24"/>
      <c r="I41" s="29">
        <f>E41+F41+G41+H41</f>
        <v>0</v>
      </c>
    </row>
    <row r="42" spans="1:8" ht="12.75">
      <c r="A42" s="9"/>
      <c r="B42" s="9"/>
      <c r="C42" s="9"/>
      <c r="D42" s="9"/>
      <c r="E42" s="15"/>
      <c r="F42" s="15"/>
      <c r="G42" s="15"/>
      <c r="H42" s="15"/>
    </row>
    <row r="43" spans="1:8" ht="12.75">
      <c r="A43" s="10" t="s">
        <v>47</v>
      </c>
      <c r="B43" s="11"/>
      <c r="C43" s="11"/>
      <c r="D43" s="12"/>
      <c r="E43" s="12"/>
      <c r="F43" s="12"/>
      <c r="G43" s="12"/>
      <c r="H43" s="12"/>
    </row>
    <row r="44" spans="1:8" ht="12.75">
      <c r="A44" s="19" t="s">
        <v>53</v>
      </c>
      <c r="B44" s="11" t="s">
        <v>0</v>
      </c>
      <c r="C44" s="11" t="s">
        <v>1</v>
      </c>
      <c r="D44" s="12"/>
      <c r="E44" s="12"/>
      <c r="F44" s="12"/>
      <c r="G44" s="12"/>
      <c r="H44" s="12"/>
    </row>
    <row r="45" spans="1:8" ht="12.75">
      <c r="A45" s="12" t="s">
        <v>54</v>
      </c>
      <c r="B45" s="11" t="s">
        <v>45</v>
      </c>
      <c r="C45" s="11">
        <v>31</v>
      </c>
      <c r="D45" s="12"/>
      <c r="E45" s="12"/>
      <c r="F45" s="12"/>
      <c r="G45" s="12"/>
      <c r="H45" s="12"/>
    </row>
    <row r="46" spans="1:8" ht="12.75">
      <c r="A46" s="12" t="s">
        <v>57</v>
      </c>
      <c r="B46" s="11">
        <v>18</v>
      </c>
      <c r="C46" s="11" t="s">
        <v>1</v>
      </c>
      <c r="D46" s="12"/>
      <c r="E46" s="12"/>
      <c r="F46" s="12"/>
      <c r="G46" s="12"/>
      <c r="H46" s="12"/>
    </row>
    <row r="47" spans="1:8" ht="12.75">
      <c r="A47" s="12" t="s">
        <v>58</v>
      </c>
      <c r="B47" s="11">
        <v>18</v>
      </c>
      <c r="C47" s="11" t="s">
        <v>0</v>
      </c>
      <c r="D47" s="12"/>
      <c r="E47" s="12"/>
      <c r="F47" s="12"/>
      <c r="G47" s="12"/>
      <c r="H47" s="12"/>
    </row>
    <row r="48" spans="1:8" ht="12.75">
      <c r="A48" s="12" t="s">
        <v>59</v>
      </c>
      <c r="B48" s="11">
        <v>19</v>
      </c>
      <c r="C48" s="11" t="s">
        <v>1</v>
      </c>
      <c r="D48" s="12"/>
      <c r="E48" s="12"/>
      <c r="F48" s="12"/>
      <c r="G48" s="12"/>
      <c r="H48" s="12"/>
    </row>
    <row r="49" spans="1:8" ht="12.75">
      <c r="A49" s="12" t="s">
        <v>72</v>
      </c>
      <c r="B49" s="11">
        <v>19</v>
      </c>
      <c r="C49" s="11" t="s">
        <v>0</v>
      </c>
      <c r="D49" s="12"/>
      <c r="E49" s="12"/>
      <c r="F49" s="12"/>
      <c r="G49" s="12"/>
      <c r="H49" s="12"/>
    </row>
    <row r="50" spans="1:8" ht="12.75">
      <c r="A50" s="12" t="s">
        <v>73</v>
      </c>
      <c r="B50" s="11">
        <v>26</v>
      </c>
      <c r="C50" s="11" t="s">
        <v>1</v>
      </c>
      <c r="D50" s="12"/>
      <c r="E50" s="12"/>
      <c r="F50" s="12"/>
      <c r="G50" s="12"/>
      <c r="H50" s="12"/>
    </row>
    <row r="51" spans="1:8" ht="12.75">
      <c r="A51" s="12" t="s">
        <v>74</v>
      </c>
      <c r="B51" s="11">
        <v>26</v>
      </c>
      <c r="C51" s="11" t="s">
        <v>0</v>
      </c>
      <c r="D51" s="12"/>
      <c r="E51" s="12"/>
      <c r="F51" s="12"/>
      <c r="G51" s="12"/>
      <c r="H51" s="12"/>
    </row>
    <row r="52" spans="1:8" ht="12.75">
      <c r="A52" s="12" t="s">
        <v>68</v>
      </c>
      <c r="B52" s="11">
        <v>73</v>
      </c>
      <c r="C52" s="11" t="s">
        <v>1</v>
      </c>
      <c r="D52" s="9"/>
      <c r="E52" s="9"/>
      <c r="F52" s="9"/>
      <c r="G52" s="9"/>
      <c r="H52" s="9"/>
    </row>
    <row r="53" spans="1:8" ht="12.75">
      <c r="A53" s="20" t="s">
        <v>69</v>
      </c>
      <c r="B53" s="21">
        <v>88</v>
      </c>
      <c r="C53" s="21" t="s">
        <v>1</v>
      </c>
      <c r="D53" s="9"/>
      <c r="E53" s="9"/>
      <c r="F53" s="9"/>
      <c r="G53" s="9"/>
      <c r="H53" s="9"/>
    </row>
  </sheetData>
  <sheetProtection/>
  <mergeCells count="7">
    <mergeCell ref="H3:H4"/>
    <mergeCell ref="A3:A4"/>
    <mergeCell ref="B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4" max="4" width="12.57421875" style="0" customWidth="1"/>
    <col min="5" max="5" width="13.421875" style="0" customWidth="1"/>
    <col min="6" max="6" width="12.7109375" style="0" customWidth="1"/>
    <col min="7" max="7" width="13.8515625" style="0" customWidth="1"/>
    <col min="8" max="8" width="11.8515625" style="0" customWidth="1"/>
  </cols>
  <sheetData>
    <row r="1" spans="1:8" ht="15">
      <c r="A1" s="34" t="s">
        <v>85</v>
      </c>
      <c r="E1" s="30"/>
      <c r="F1" s="30"/>
      <c r="G1" s="30"/>
      <c r="H1" s="30"/>
    </row>
    <row r="2" ht="15">
      <c r="A2" s="34" t="s">
        <v>81</v>
      </c>
    </row>
    <row r="3" spans="1:8" ht="12.75">
      <c r="A3" s="49" t="s">
        <v>44</v>
      </c>
      <c r="B3" s="51" t="s">
        <v>48</v>
      </c>
      <c r="C3" s="52"/>
      <c r="D3" s="45" t="s">
        <v>39</v>
      </c>
      <c r="E3" s="45" t="s">
        <v>40</v>
      </c>
      <c r="F3" s="45" t="s">
        <v>41</v>
      </c>
      <c r="G3" s="45" t="s">
        <v>42</v>
      </c>
      <c r="H3" s="47" t="s">
        <v>43</v>
      </c>
    </row>
    <row r="4" spans="1:8" ht="12.75">
      <c r="A4" s="50"/>
      <c r="B4" s="53"/>
      <c r="C4" s="54"/>
      <c r="D4" s="46"/>
      <c r="E4" s="46"/>
      <c r="F4" s="46"/>
      <c r="G4" s="46"/>
      <c r="H4" s="48"/>
    </row>
    <row r="5" spans="1:8" ht="12.75">
      <c r="A5" s="18"/>
      <c r="B5" s="13"/>
      <c r="C5" s="14"/>
      <c r="D5" s="16"/>
      <c r="E5" s="16"/>
      <c r="F5" s="16"/>
      <c r="G5" s="16"/>
      <c r="H5" s="17"/>
    </row>
    <row r="6" spans="1:9" ht="12.75">
      <c r="A6" s="3" t="s">
        <v>6</v>
      </c>
      <c r="B6" s="4" t="s">
        <v>0</v>
      </c>
      <c r="C6" s="4" t="s">
        <v>1</v>
      </c>
      <c r="D6" s="23">
        <f>D7</f>
        <v>2782</v>
      </c>
      <c r="E6" s="23">
        <f>E7</f>
        <v>0</v>
      </c>
      <c r="F6" s="23">
        <f>F7</f>
        <v>0</v>
      </c>
      <c r="G6" s="25">
        <f>G7</f>
        <v>0</v>
      </c>
      <c r="H6" s="24">
        <f>H7</f>
        <v>0</v>
      </c>
      <c r="I6" s="29">
        <f>E6+F6+G6+H6</f>
        <v>0</v>
      </c>
    </row>
    <row r="7" spans="1:9" ht="12.75">
      <c r="A7" s="1" t="s">
        <v>7</v>
      </c>
      <c r="B7" s="5" t="s">
        <v>0</v>
      </c>
      <c r="C7" s="5" t="s">
        <v>0</v>
      </c>
      <c r="D7" s="2">
        <v>2782</v>
      </c>
      <c r="E7" s="22"/>
      <c r="F7" s="22"/>
      <c r="G7" s="22"/>
      <c r="H7" s="22"/>
      <c r="I7" s="29">
        <f>E7+F7+G7+H7</f>
        <v>0</v>
      </c>
    </row>
    <row r="8" spans="1:9" ht="12.75">
      <c r="A8" s="6" t="s">
        <v>8</v>
      </c>
      <c r="B8" s="7" t="s">
        <v>3</v>
      </c>
      <c r="C8" s="7" t="s">
        <v>1</v>
      </c>
      <c r="D8" s="28">
        <f>D9+D10+D11+D12+D13</f>
        <v>0</v>
      </c>
      <c r="E8" s="24">
        <f>E11</f>
        <v>0</v>
      </c>
      <c r="F8" s="24">
        <f>F11</f>
        <v>0</v>
      </c>
      <c r="G8" s="24">
        <f>G11</f>
        <v>0</v>
      </c>
      <c r="H8" s="24">
        <f>H9+H10+H11+H12+H13</f>
        <v>0</v>
      </c>
      <c r="I8" s="29">
        <f aca="true" t="shared" si="0" ref="I8:I33">E8+F8+G8+H8</f>
        <v>0</v>
      </c>
    </row>
    <row r="9" spans="1:9" ht="12.75">
      <c r="A9" s="2" t="s">
        <v>9</v>
      </c>
      <c r="B9" s="5" t="s">
        <v>3</v>
      </c>
      <c r="C9" s="5" t="s">
        <v>0</v>
      </c>
      <c r="D9" s="2"/>
      <c r="E9" s="22">
        <f>D9*30/100</f>
        <v>0</v>
      </c>
      <c r="F9" s="22">
        <f>D9*25/100</f>
        <v>0</v>
      </c>
      <c r="G9" s="22">
        <f>D9*20/100</f>
        <v>0</v>
      </c>
      <c r="H9" s="22">
        <f>D9*25/100</f>
        <v>0</v>
      </c>
      <c r="I9" s="29">
        <f t="shared" si="0"/>
        <v>0</v>
      </c>
    </row>
    <row r="10" spans="1:9" ht="12.75">
      <c r="A10" s="2" t="s">
        <v>10</v>
      </c>
      <c r="B10" s="5" t="s">
        <v>3</v>
      </c>
      <c r="C10" s="5" t="s">
        <v>3</v>
      </c>
      <c r="D10" s="2"/>
      <c r="E10" s="22">
        <f>D10*30/100</f>
        <v>0</v>
      </c>
      <c r="F10" s="22">
        <f>D10*25/100</f>
        <v>0</v>
      </c>
      <c r="G10" s="22">
        <f>D10*20/100</f>
        <v>0</v>
      </c>
      <c r="H10" s="22">
        <f>D10*25/100</f>
        <v>0</v>
      </c>
      <c r="I10" s="29">
        <f t="shared" si="0"/>
        <v>0</v>
      </c>
    </row>
    <row r="11" spans="1:9" ht="12.75">
      <c r="A11" s="2" t="s">
        <v>11</v>
      </c>
      <c r="B11" s="5" t="s">
        <v>3</v>
      </c>
      <c r="C11" s="5" t="s">
        <v>4</v>
      </c>
      <c r="D11" s="2"/>
      <c r="E11" s="22"/>
      <c r="F11" s="22"/>
      <c r="G11" s="22"/>
      <c r="H11" s="22"/>
      <c r="I11" s="29">
        <f>E11+F11+G11+H11</f>
        <v>0</v>
      </c>
    </row>
    <row r="12" spans="1:9" ht="12.75">
      <c r="A12" s="2" t="s">
        <v>37</v>
      </c>
      <c r="B12" s="5" t="s">
        <v>3</v>
      </c>
      <c r="C12" s="5" t="s">
        <v>5</v>
      </c>
      <c r="D12" s="2"/>
      <c r="E12" s="2">
        <f>D12*30/100</f>
        <v>0</v>
      </c>
      <c r="F12" s="2">
        <f>D12*25/100</f>
        <v>0</v>
      </c>
      <c r="G12" s="2">
        <f>D12*20/100</f>
        <v>0</v>
      </c>
      <c r="H12" s="2">
        <f>D12*25/100</f>
        <v>0</v>
      </c>
      <c r="I12" s="29">
        <f t="shared" si="0"/>
        <v>0</v>
      </c>
    </row>
    <row r="13" spans="1:9" ht="12.75">
      <c r="A13" s="2" t="s">
        <v>12</v>
      </c>
      <c r="B13" s="5" t="s">
        <v>3</v>
      </c>
      <c r="C13" s="5" t="s">
        <v>2</v>
      </c>
      <c r="D13" s="2"/>
      <c r="E13" s="2">
        <f>D13*30/100</f>
        <v>0</v>
      </c>
      <c r="F13" s="2">
        <f>D13*25/100</f>
        <v>0</v>
      </c>
      <c r="G13" s="2">
        <f>D13*20/100</f>
        <v>0</v>
      </c>
      <c r="H13" s="2">
        <f>D13*25/100</f>
        <v>0</v>
      </c>
      <c r="I13" s="29">
        <f t="shared" si="0"/>
        <v>0</v>
      </c>
    </row>
    <row r="14" spans="1:9" ht="12.75">
      <c r="A14" s="6" t="s">
        <v>13</v>
      </c>
      <c r="B14" s="7" t="s">
        <v>4</v>
      </c>
      <c r="C14" s="7" t="s">
        <v>1</v>
      </c>
      <c r="D14" s="28">
        <f>D15+D16+D17+D18</f>
        <v>442</v>
      </c>
      <c r="E14" s="24">
        <f>E15+E16+E17+E18</f>
        <v>0</v>
      </c>
      <c r="F14" s="24">
        <f>F15+F16+F17+F18</f>
        <v>0</v>
      </c>
      <c r="G14" s="24">
        <f>G15+G16+G17+G18</f>
        <v>0</v>
      </c>
      <c r="H14" s="24">
        <f>H15+H16+H17+H18</f>
        <v>0</v>
      </c>
      <c r="I14" s="29">
        <f t="shared" si="0"/>
        <v>0</v>
      </c>
    </row>
    <row r="15" spans="1:9" ht="12.75">
      <c r="A15" s="2" t="s">
        <v>14</v>
      </c>
      <c r="B15" s="5" t="s">
        <v>4</v>
      </c>
      <c r="C15" s="5">
        <v>51</v>
      </c>
      <c r="D15" s="2">
        <v>209</v>
      </c>
      <c r="E15" s="22"/>
      <c r="F15" s="22"/>
      <c r="G15" s="22"/>
      <c r="H15" s="22"/>
      <c r="I15" s="29">
        <f t="shared" si="0"/>
        <v>0</v>
      </c>
    </row>
    <row r="16" spans="1:9" ht="12.75">
      <c r="A16" s="2" t="s">
        <v>15</v>
      </c>
      <c r="B16" s="5" t="s">
        <v>4</v>
      </c>
      <c r="C16" s="5">
        <v>52</v>
      </c>
      <c r="D16" s="2">
        <v>96</v>
      </c>
      <c r="E16" s="22"/>
      <c r="F16" s="22"/>
      <c r="G16" s="22"/>
      <c r="H16" s="22"/>
      <c r="I16" s="29">
        <f t="shared" si="0"/>
        <v>0</v>
      </c>
    </row>
    <row r="17" spans="1:9" ht="12.75">
      <c r="A17" s="2" t="s">
        <v>16</v>
      </c>
      <c r="B17" s="5" t="s">
        <v>4</v>
      </c>
      <c r="C17" s="5">
        <v>60</v>
      </c>
      <c r="D17" s="2">
        <v>86</v>
      </c>
      <c r="E17" s="22"/>
      <c r="F17" s="22"/>
      <c r="G17" s="22"/>
      <c r="H17" s="22"/>
      <c r="I17" s="29">
        <f t="shared" si="0"/>
        <v>0</v>
      </c>
    </row>
    <row r="18" spans="1:9" ht="12.75">
      <c r="A18" s="2" t="s">
        <v>17</v>
      </c>
      <c r="B18" s="5" t="s">
        <v>4</v>
      </c>
      <c r="C18" s="5">
        <v>80</v>
      </c>
      <c r="D18" s="2">
        <v>51</v>
      </c>
      <c r="E18" s="2"/>
      <c r="F18" s="2"/>
      <c r="G18" s="2"/>
      <c r="H18" s="2"/>
      <c r="I18" s="29">
        <f t="shared" si="0"/>
        <v>0</v>
      </c>
    </row>
    <row r="19" spans="1:9" ht="12.75">
      <c r="A19" s="6" t="s">
        <v>18</v>
      </c>
      <c r="B19" s="7">
        <v>10</v>
      </c>
      <c r="C19" s="7" t="s">
        <v>1</v>
      </c>
      <c r="D19" s="28">
        <f>D20+D25+D32+D26+D24</f>
        <v>2069</v>
      </c>
      <c r="E19" s="27">
        <f>E20+E23+E21+E22+E24+E25+E26+E27+E28+E29+E30+E32+E31+E33</f>
        <v>0</v>
      </c>
      <c r="F19" s="27">
        <f>F20+F21+F22+F23+F24+F25+F26+F27+F28+F29+F30+F32+F31</f>
        <v>0</v>
      </c>
      <c r="G19" s="27">
        <f>G20+G21+G22+G23+G24+G25+G26+G27+G28+G29+G30+G31+G32</f>
        <v>0</v>
      </c>
      <c r="H19" s="27">
        <f>H20+H21+H22+H23+H24+H25+H26+H27+H28+H29+H30+H31+H32+H33</f>
        <v>0</v>
      </c>
      <c r="I19" s="29">
        <f t="shared" si="0"/>
        <v>0</v>
      </c>
    </row>
    <row r="20" spans="1:9" ht="12.75">
      <c r="A20" s="2" t="s">
        <v>19</v>
      </c>
      <c r="B20" s="5">
        <v>10</v>
      </c>
      <c r="C20" s="5">
        <v>11</v>
      </c>
      <c r="D20" s="2"/>
      <c r="E20" s="2"/>
      <c r="F20" s="2"/>
      <c r="G20" s="2"/>
      <c r="H20" s="2"/>
      <c r="I20" s="29">
        <f t="shared" si="0"/>
        <v>0</v>
      </c>
    </row>
    <row r="21" spans="1:9" ht="12.75">
      <c r="A21" s="2" t="s">
        <v>20</v>
      </c>
      <c r="B21" s="5">
        <v>10</v>
      </c>
      <c r="C21" s="5">
        <v>12</v>
      </c>
      <c r="D21" s="2"/>
      <c r="E21" s="2"/>
      <c r="F21" s="2"/>
      <c r="G21" s="2"/>
      <c r="H21" s="2"/>
      <c r="I21" s="29">
        <f t="shared" si="0"/>
        <v>0</v>
      </c>
    </row>
    <row r="22" spans="1:9" ht="12.75">
      <c r="A22" s="2" t="s">
        <v>21</v>
      </c>
      <c r="B22" s="5">
        <v>10</v>
      </c>
      <c r="C22" s="5">
        <v>13</v>
      </c>
      <c r="D22" s="2"/>
      <c r="E22" s="2"/>
      <c r="F22" s="2"/>
      <c r="G22" s="2"/>
      <c r="H22" s="2"/>
      <c r="I22" s="29">
        <f t="shared" si="0"/>
        <v>0</v>
      </c>
    </row>
    <row r="23" spans="1:9" ht="12.75">
      <c r="A23" s="2" t="s">
        <v>22</v>
      </c>
      <c r="B23" s="5">
        <v>10</v>
      </c>
      <c r="C23" s="5">
        <v>14</v>
      </c>
      <c r="D23" s="2"/>
      <c r="E23" s="2"/>
      <c r="F23" s="2"/>
      <c r="G23" s="2"/>
      <c r="H23" s="2"/>
      <c r="I23" s="29">
        <f t="shared" si="0"/>
        <v>0</v>
      </c>
    </row>
    <row r="24" spans="1:9" ht="12.75">
      <c r="A24" s="2" t="s">
        <v>23</v>
      </c>
      <c r="B24" s="5">
        <v>10</v>
      </c>
      <c r="C24" s="5">
        <v>15</v>
      </c>
      <c r="D24" s="2">
        <v>2069</v>
      </c>
      <c r="E24" s="2"/>
      <c r="F24" s="2"/>
      <c r="G24" s="2"/>
      <c r="H24" s="2"/>
      <c r="I24" s="29">
        <f t="shared" si="0"/>
        <v>0</v>
      </c>
    </row>
    <row r="25" spans="1:9" ht="12.75">
      <c r="A25" s="2" t="s">
        <v>24</v>
      </c>
      <c r="B25" s="5">
        <v>10</v>
      </c>
      <c r="C25" s="5">
        <v>16</v>
      </c>
      <c r="D25" s="22"/>
      <c r="E25" s="22"/>
      <c r="F25" s="22"/>
      <c r="G25" s="22"/>
      <c r="H25" s="22"/>
      <c r="I25" s="29">
        <f t="shared" si="0"/>
        <v>0</v>
      </c>
    </row>
    <row r="26" spans="1:9" ht="12.75">
      <c r="A26" s="2" t="s">
        <v>25</v>
      </c>
      <c r="B26" s="5">
        <v>10</v>
      </c>
      <c r="C26" s="5">
        <v>20</v>
      </c>
      <c r="D26" s="2"/>
      <c r="E26" s="2"/>
      <c r="F26" s="2"/>
      <c r="G26" s="2"/>
      <c r="H26" s="2"/>
      <c r="I26" s="29">
        <f t="shared" si="0"/>
        <v>0</v>
      </c>
    </row>
    <row r="27" spans="1:9" ht="12.75">
      <c r="A27" s="2" t="s">
        <v>26</v>
      </c>
      <c r="B27" s="5">
        <v>10</v>
      </c>
      <c r="C27" s="5">
        <v>30</v>
      </c>
      <c r="D27" s="2"/>
      <c r="E27" s="2"/>
      <c r="F27" s="2"/>
      <c r="G27" s="2"/>
      <c r="H27" s="2"/>
      <c r="I27" s="29">
        <f t="shared" si="0"/>
        <v>0</v>
      </c>
    </row>
    <row r="28" spans="1:9" ht="12.75">
      <c r="A28" s="2" t="s">
        <v>38</v>
      </c>
      <c r="B28" s="8">
        <v>10</v>
      </c>
      <c r="C28" s="8">
        <v>51</v>
      </c>
      <c r="D28" s="2"/>
      <c r="E28" s="2"/>
      <c r="F28" s="2"/>
      <c r="G28" s="2"/>
      <c r="H28" s="2"/>
      <c r="I28" s="29">
        <f t="shared" si="0"/>
        <v>0</v>
      </c>
    </row>
    <row r="29" spans="1:9" ht="12.75">
      <c r="A29" s="2" t="s">
        <v>27</v>
      </c>
      <c r="B29" s="8">
        <v>10</v>
      </c>
      <c r="C29" s="8">
        <v>62</v>
      </c>
      <c r="D29" s="2"/>
      <c r="E29" s="2"/>
      <c r="F29" s="2"/>
      <c r="G29" s="2"/>
      <c r="H29" s="2"/>
      <c r="I29" s="29">
        <f t="shared" si="0"/>
        <v>0</v>
      </c>
    </row>
    <row r="30" spans="1:9" ht="12.75">
      <c r="A30" s="2" t="s">
        <v>28</v>
      </c>
      <c r="B30" s="8">
        <v>10</v>
      </c>
      <c r="C30" s="8">
        <v>91</v>
      </c>
      <c r="D30" s="2"/>
      <c r="E30" s="22"/>
      <c r="F30" s="22"/>
      <c r="G30" s="22"/>
      <c r="H30" s="22"/>
      <c r="I30" s="29">
        <f t="shared" si="0"/>
        <v>0</v>
      </c>
    </row>
    <row r="31" spans="1:9" ht="12.75">
      <c r="A31" s="2" t="s">
        <v>29</v>
      </c>
      <c r="B31" s="8">
        <v>10</v>
      </c>
      <c r="C31" s="8">
        <v>92</v>
      </c>
      <c r="D31" s="2"/>
      <c r="E31" s="2"/>
      <c r="F31" s="2"/>
      <c r="G31" s="2"/>
      <c r="H31" s="2"/>
      <c r="I31" s="29">
        <f t="shared" si="0"/>
        <v>0</v>
      </c>
    </row>
    <row r="32" spans="1:9" ht="12.75">
      <c r="A32" s="2" t="s">
        <v>30</v>
      </c>
      <c r="B32" s="8">
        <v>10</v>
      </c>
      <c r="C32" s="8">
        <v>98</v>
      </c>
      <c r="D32" s="2"/>
      <c r="E32" s="2"/>
      <c r="F32" s="2"/>
      <c r="G32" s="2"/>
      <c r="H32" s="2"/>
      <c r="I32" s="29">
        <f t="shared" si="0"/>
        <v>0</v>
      </c>
    </row>
    <row r="33" spans="1:9" ht="24">
      <c r="A33" s="31" t="s">
        <v>77</v>
      </c>
      <c r="B33" s="32">
        <v>19</v>
      </c>
      <c r="C33" s="32">
        <v>81</v>
      </c>
      <c r="D33" s="2"/>
      <c r="E33" s="2">
        <f>D33*30/100</f>
        <v>0</v>
      </c>
      <c r="F33" s="2">
        <f>D33*25/100</f>
        <v>0</v>
      </c>
      <c r="G33" s="2">
        <f>D33*20/100</f>
        <v>0</v>
      </c>
      <c r="H33" s="2">
        <f>D33*25/100</f>
        <v>0</v>
      </c>
      <c r="I33" s="29">
        <f t="shared" si="0"/>
        <v>0</v>
      </c>
    </row>
    <row r="34" spans="1:9" ht="12.75">
      <c r="A34" s="6" t="s">
        <v>31</v>
      </c>
      <c r="B34" s="7"/>
      <c r="C34" s="7"/>
      <c r="D34" s="28">
        <f>D6+D8+D14+D19</f>
        <v>5293</v>
      </c>
      <c r="E34" s="24">
        <f>E6+E8+E14+E19</f>
        <v>0</v>
      </c>
      <c r="F34" s="24">
        <f>F6+F8+F14+F19</f>
        <v>0</v>
      </c>
      <c r="G34" s="24">
        <f>G6+G8+G14+G19</f>
        <v>0</v>
      </c>
      <c r="H34" s="24">
        <f>H6+H8+H14+H19</f>
        <v>0</v>
      </c>
      <c r="I34" s="29">
        <f>E34+F34+G34+H34</f>
        <v>0</v>
      </c>
    </row>
    <row r="35" spans="1:9" ht="12.75">
      <c r="A35" s="1" t="s">
        <v>32</v>
      </c>
      <c r="B35" s="5">
        <v>51</v>
      </c>
      <c r="C35" s="5" t="s">
        <v>1</v>
      </c>
      <c r="D35" s="2"/>
      <c r="E35" s="2">
        <f>D35*30/100</f>
        <v>0</v>
      </c>
      <c r="F35" s="2">
        <f>D35*25/100</f>
        <v>0</v>
      </c>
      <c r="G35" s="2">
        <f>D35*20/100</f>
        <v>0</v>
      </c>
      <c r="H35" s="2"/>
      <c r="I35" s="29">
        <f aca="true" t="shared" si="1" ref="I35:I40">E35+F35+G35</f>
        <v>0</v>
      </c>
    </row>
    <row r="36" spans="1:9" ht="12.75">
      <c r="A36" s="2" t="s">
        <v>33</v>
      </c>
      <c r="B36" s="5">
        <v>52</v>
      </c>
      <c r="C36" s="5" t="s">
        <v>1</v>
      </c>
      <c r="D36" s="2"/>
      <c r="E36" s="2">
        <f>D36*30/100</f>
        <v>0</v>
      </c>
      <c r="F36" s="2">
        <f>D36*25/100</f>
        <v>0</v>
      </c>
      <c r="G36" s="2">
        <f>D36*20/100</f>
        <v>0</v>
      </c>
      <c r="H36" s="2">
        <f>D36*25/100</f>
        <v>0</v>
      </c>
      <c r="I36" s="29">
        <f t="shared" si="1"/>
        <v>0</v>
      </c>
    </row>
    <row r="37" spans="1:9" ht="12.75">
      <c r="A37" s="2" t="s">
        <v>34</v>
      </c>
      <c r="B37" s="5">
        <v>53</v>
      </c>
      <c r="C37" s="5" t="s">
        <v>1</v>
      </c>
      <c r="D37" s="2"/>
      <c r="E37" s="2">
        <f>D37*30/100</f>
        <v>0</v>
      </c>
      <c r="F37" s="2">
        <f>D37*25/100</f>
        <v>0</v>
      </c>
      <c r="G37" s="2">
        <f>D37*20/100</f>
        <v>0</v>
      </c>
      <c r="H37" s="2">
        <f>D37*25/100</f>
        <v>0</v>
      </c>
      <c r="I37" s="29">
        <f t="shared" si="1"/>
        <v>0</v>
      </c>
    </row>
    <row r="38" spans="1:9" ht="12.75">
      <c r="A38" s="6" t="s">
        <v>35</v>
      </c>
      <c r="B38" s="5"/>
      <c r="C38" s="5"/>
      <c r="D38" s="2">
        <f>D35+D36+D37</f>
        <v>0</v>
      </c>
      <c r="E38" s="2">
        <f>D38*30/100</f>
        <v>0</v>
      </c>
      <c r="F38" s="2">
        <f>D38*25/100</f>
        <v>0</v>
      </c>
      <c r="G38" s="2">
        <f>D38*20/100</f>
        <v>0</v>
      </c>
      <c r="H38" s="2">
        <f>D38*25/100</f>
        <v>0</v>
      </c>
      <c r="I38" s="29">
        <f t="shared" si="1"/>
        <v>0</v>
      </c>
    </row>
    <row r="39" spans="1:9" ht="12.75">
      <c r="A39" s="6" t="s">
        <v>52</v>
      </c>
      <c r="B39" s="5">
        <v>97</v>
      </c>
      <c r="C39" s="5" t="s">
        <v>1</v>
      </c>
      <c r="D39" s="2"/>
      <c r="E39" s="2"/>
      <c r="F39" s="2"/>
      <c r="G39" s="2"/>
      <c r="H39" s="2"/>
      <c r="I39" s="29">
        <f t="shared" si="1"/>
        <v>0</v>
      </c>
    </row>
    <row r="40" spans="1:9" ht="12.75">
      <c r="A40" s="6"/>
      <c r="B40" s="5"/>
      <c r="C40" s="5"/>
      <c r="D40" s="2"/>
      <c r="E40" s="2"/>
      <c r="F40" s="2"/>
      <c r="G40" s="2"/>
      <c r="H40" s="2"/>
      <c r="I40" s="29">
        <f t="shared" si="1"/>
        <v>0</v>
      </c>
    </row>
    <row r="41" spans="1:9" ht="12.75">
      <c r="A41" s="6" t="s">
        <v>36</v>
      </c>
      <c r="B41" s="7">
        <v>99</v>
      </c>
      <c r="C41" s="7">
        <v>99</v>
      </c>
      <c r="D41" s="28">
        <f>D34</f>
        <v>5293</v>
      </c>
      <c r="E41" s="24">
        <f>E34</f>
        <v>0</v>
      </c>
      <c r="F41" s="24"/>
      <c r="G41" s="24"/>
      <c r="H41" s="24"/>
      <c r="I41" s="29">
        <f>E41+F41+G41+H41</f>
        <v>0</v>
      </c>
    </row>
    <row r="42" spans="1:8" ht="12.75">
      <c r="A42" s="9"/>
      <c r="B42" s="9"/>
      <c r="C42" s="9"/>
      <c r="D42" s="9"/>
      <c r="E42" s="15"/>
      <c r="F42" s="15"/>
      <c r="G42" s="15"/>
      <c r="H42" s="15"/>
    </row>
    <row r="43" spans="1:8" ht="12.75">
      <c r="A43" s="10" t="s">
        <v>47</v>
      </c>
      <c r="B43" s="11"/>
      <c r="C43" s="11"/>
      <c r="D43" s="12"/>
      <c r="E43" s="12"/>
      <c r="F43" s="12"/>
      <c r="G43" s="12"/>
      <c r="H43" s="12"/>
    </row>
    <row r="44" spans="1:8" ht="12.75">
      <c r="A44" s="19" t="s">
        <v>53</v>
      </c>
      <c r="B44" s="11" t="s">
        <v>0</v>
      </c>
      <c r="C44" s="11" t="s">
        <v>1</v>
      </c>
      <c r="D44" s="12"/>
      <c r="E44" s="12"/>
      <c r="F44" s="12"/>
      <c r="G44" s="12"/>
      <c r="H44" s="12"/>
    </row>
    <row r="45" spans="1:8" ht="12.75">
      <c r="A45" s="12" t="s">
        <v>54</v>
      </c>
      <c r="B45" s="11" t="s">
        <v>45</v>
      </c>
      <c r="C45" s="11">
        <v>31</v>
      </c>
      <c r="D45" s="12"/>
      <c r="E45" s="12"/>
      <c r="F45" s="12"/>
      <c r="G45" s="12"/>
      <c r="H45" s="12"/>
    </row>
    <row r="46" spans="1:8" ht="12.75">
      <c r="A46" s="12" t="s">
        <v>57</v>
      </c>
      <c r="B46" s="11">
        <v>18</v>
      </c>
      <c r="C46" s="11" t="s">
        <v>1</v>
      </c>
      <c r="D46" s="12"/>
      <c r="E46" s="12"/>
      <c r="F46" s="12"/>
      <c r="G46" s="12"/>
      <c r="H46" s="12"/>
    </row>
    <row r="47" spans="1:8" ht="12.75">
      <c r="A47" s="12" t="s">
        <v>58</v>
      </c>
      <c r="B47" s="11">
        <v>18</v>
      </c>
      <c r="C47" s="11" t="s">
        <v>0</v>
      </c>
      <c r="D47" s="12"/>
      <c r="E47" s="12"/>
      <c r="F47" s="12"/>
      <c r="G47" s="12"/>
      <c r="H47" s="12"/>
    </row>
    <row r="48" spans="1:8" ht="12.75">
      <c r="A48" s="12" t="s">
        <v>59</v>
      </c>
      <c r="B48" s="11">
        <v>19</v>
      </c>
      <c r="C48" s="11" t="s">
        <v>1</v>
      </c>
      <c r="D48" s="12"/>
      <c r="E48" s="12"/>
      <c r="F48" s="12"/>
      <c r="G48" s="12"/>
      <c r="H48" s="12"/>
    </row>
    <row r="49" spans="1:8" ht="12.75">
      <c r="A49" s="12" t="s">
        <v>72</v>
      </c>
      <c r="B49" s="11">
        <v>19</v>
      </c>
      <c r="C49" s="11" t="s">
        <v>0</v>
      </c>
      <c r="D49" s="12"/>
      <c r="E49" s="12"/>
      <c r="F49" s="12"/>
      <c r="G49" s="12"/>
      <c r="H49" s="12"/>
    </row>
    <row r="50" spans="1:8" ht="12.75">
      <c r="A50" s="12" t="s">
        <v>73</v>
      </c>
      <c r="B50" s="11">
        <v>26</v>
      </c>
      <c r="C50" s="11" t="s">
        <v>1</v>
      </c>
      <c r="D50" s="12"/>
      <c r="E50" s="12"/>
      <c r="F50" s="12"/>
      <c r="G50" s="12"/>
      <c r="H50" s="12"/>
    </row>
    <row r="51" spans="1:8" ht="12.75">
      <c r="A51" s="12" t="s">
        <v>74</v>
      </c>
      <c r="B51" s="11">
        <v>26</v>
      </c>
      <c r="C51" s="11" t="s">
        <v>0</v>
      </c>
      <c r="D51" s="12"/>
      <c r="E51" s="12"/>
      <c r="F51" s="12"/>
      <c r="G51" s="12"/>
      <c r="H51" s="12"/>
    </row>
    <row r="52" spans="1:8" ht="12.75">
      <c r="A52" s="12" t="s">
        <v>68</v>
      </c>
      <c r="B52" s="11">
        <v>73</v>
      </c>
      <c r="C52" s="11" t="s">
        <v>1</v>
      </c>
      <c r="D52" s="9"/>
      <c r="E52" s="9"/>
      <c r="F52" s="9"/>
      <c r="G52" s="9"/>
      <c r="H52" s="9"/>
    </row>
    <row r="53" spans="1:8" ht="12.75">
      <c r="A53" s="20" t="s">
        <v>69</v>
      </c>
      <c r="B53" s="21">
        <v>88</v>
      </c>
      <c r="C53" s="21" t="s">
        <v>1</v>
      </c>
      <c r="D53" s="9"/>
      <c r="E53" s="9"/>
      <c r="F53" s="9"/>
      <c r="G53" s="9"/>
      <c r="H53" s="9"/>
    </row>
  </sheetData>
  <sheetProtection/>
  <mergeCells count="7">
    <mergeCell ref="H3:H4"/>
    <mergeCell ref="A3:A4"/>
    <mergeCell ref="B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6">
      <selection activeCell="C1" sqref="C1:D1"/>
    </sheetView>
  </sheetViews>
  <sheetFormatPr defaultColWidth="9.140625" defaultRowHeight="12.75"/>
  <cols>
    <col min="1" max="1" width="40.8515625" style="0" customWidth="1"/>
    <col min="2" max="2" width="11.8515625" style="0" customWidth="1"/>
    <col min="3" max="3" width="11.7109375" style="0" customWidth="1"/>
    <col min="4" max="5" width="13.28125" style="0" customWidth="1"/>
    <col min="6" max="6" width="12.140625" style="0" customWidth="1"/>
    <col min="7" max="7" width="11.8515625" style="0" customWidth="1"/>
    <col min="8" max="8" width="12.421875" style="0" customWidth="1"/>
  </cols>
  <sheetData>
    <row r="1" spans="1:8" ht="15">
      <c r="A1" s="34" t="s">
        <v>85</v>
      </c>
      <c r="E1" s="30"/>
      <c r="F1" s="30"/>
      <c r="G1" s="30"/>
      <c r="H1" s="30"/>
    </row>
    <row r="2" ht="15">
      <c r="A2" s="34" t="s">
        <v>82</v>
      </c>
    </row>
    <row r="3" spans="1:8" ht="12.75">
      <c r="A3" s="49" t="s">
        <v>44</v>
      </c>
      <c r="B3" s="51" t="s">
        <v>48</v>
      </c>
      <c r="C3" s="52"/>
      <c r="D3" s="45" t="s">
        <v>39</v>
      </c>
      <c r="E3" s="45" t="s">
        <v>40</v>
      </c>
      <c r="F3" s="45" t="s">
        <v>41</v>
      </c>
      <c r="G3" s="45" t="s">
        <v>42</v>
      </c>
      <c r="H3" s="47" t="s">
        <v>43</v>
      </c>
    </row>
    <row r="4" spans="1:8" ht="12.75">
      <c r="A4" s="50"/>
      <c r="B4" s="53"/>
      <c r="C4" s="54"/>
      <c r="D4" s="46"/>
      <c r="E4" s="46"/>
      <c r="F4" s="46"/>
      <c r="G4" s="46"/>
      <c r="H4" s="48"/>
    </row>
    <row r="5" spans="1:8" ht="12.75">
      <c r="A5" s="18"/>
      <c r="B5" s="13"/>
      <c r="C5" s="14"/>
      <c r="D5" s="16"/>
      <c r="E5" s="16"/>
      <c r="F5" s="16"/>
      <c r="G5" s="16"/>
      <c r="H5" s="17"/>
    </row>
    <row r="6" spans="1:9" ht="12.75">
      <c r="A6" s="3" t="s">
        <v>6</v>
      </c>
      <c r="B6" s="4" t="s">
        <v>0</v>
      </c>
      <c r="C6" s="4" t="s">
        <v>1</v>
      </c>
      <c r="D6" s="23">
        <f>D7</f>
        <v>321</v>
      </c>
      <c r="E6" s="23">
        <f>E7</f>
        <v>0</v>
      </c>
      <c r="F6" s="23">
        <f>F7</f>
        <v>0</v>
      </c>
      <c r="G6" s="25">
        <f>G7</f>
        <v>0</v>
      </c>
      <c r="H6" s="24">
        <f>H7</f>
        <v>0</v>
      </c>
      <c r="I6" s="29">
        <f>E6+F6+G6+H6</f>
        <v>0</v>
      </c>
    </row>
    <row r="7" spans="1:9" ht="12.75">
      <c r="A7" s="1" t="s">
        <v>7</v>
      </c>
      <c r="B7" s="5" t="s">
        <v>0</v>
      </c>
      <c r="C7" s="5" t="s">
        <v>0</v>
      </c>
      <c r="D7" s="2">
        <v>321</v>
      </c>
      <c r="E7" s="22"/>
      <c r="F7" s="22"/>
      <c r="G7" s="22"/>
      <c r="H7" s="22"/>
      <c r="I7" s="29">
        <f>E7+F7+G7+H7</f>
        <v>0</v>
      </c>
    </row>
    <row r="8" spans="1:9" ht="12.75">
      <c r="A8" s="6" t="s">
        <v>8</v>
      </c>
      <c r="B8" s="7" t="s">
        <v>3</v>
      </c>
      <c r="C8" s="7" t="s">
        <v>1</v>
      </c>
      <c r="D8" s="28">
        <f>D9+D10+D11+D12+D13</f>
        <v>0</v>
      </c>
      <c r="E8" s="24">
        <f>E11</f>
        <v>0</v>
      </c>
      <c r="F8" s="24">
        <f>F11</f>
        <v>0</v>
      </c>
      <c r="G8" s="24">
        <f>G11</f>
        <v>0</v>
      </c>
      <c r="H8" s="24">
        <f>H9+H10+H11+H12+H13</f>
        <v>0</v>
      </c>
      <c r="I8" s="29">
        <f aca="true" t="shared" si="0" ref="I8:I33">E8+F8+G8+H8</f>
        <v>0</v>
      </c>
    </row>
    <row r="9" spans="1:9" ht="12.75">
      <c r="A9" s="2" t="s">
        <v>9</v>
      </c>
      <c r="B9" s="5" t="s">
        <v>3</v>
      </c>
      <c r="C9" s="5" t="s">
        <v>0</v>
      </c>
      <c r="D9" s="2"/>
      <c r="E9" s="22">
        <f>D9*30/100</f>
        <v>0</v>
      </c>
      <c r="F9" s="22">
        <f>D9*25/100</f>
        <v>0</v>
      </c>
      <c r="G9" s="22">
        <f>D9*20/100</f>
        <v>0</v>
      </c>
      <c r="H9" s="22">
        <f>D9*25/100</f>
        <v>0</v>
      </c>
      <c r="I9" s="29">
        <f t="shared" si="0"/>
        <v>0</v>
      </c>
    </row>
    <row r="10" spans="1:9" ht="12.75">
      <c r="A10" s="2" t="s">
        <v>10</v>
      </c>
      <c r="B10" s="5" t="s">
        <v>3</v>
      </c>
      <c r="C10" s="5" t="s">
        <v>3</v>
      </c>
      <c r="D10" s="2"/>
      <c r="E10" s="22">
        <f>D10*30/100</f>
        <v>0</v>
      </c>
      <c r="F10" s="22">
        <f>D10*25/100</f>
        <v>0</v>
      </c>
      <c r="G10" s="22">
        <f>D10*20/100</f>
        <v>0</v>
      </c>
      <c r="H10" s="22">
        <f>D10*25/100</f>
        <v>0</v>
      </c>
      <c r="I10" s="29">
        <f t="shared" si="0"/>
        <v>0</v>
      </c>
    </row>
    <row r="11" spans="1:9" ht="12.75">
      <c r="A11" s="2" t="s">
        <v>11</v>
      </c>
      <c r="B11" s="5" t="s">
        <v>3</v>
      </c>
      <c r="C11" s="5" t="s">
        <v>4</v>
      </c>
      <c r="D11" s="2"/>
      <c r="E11" s="22"/>
      <c r="F11" s="22"/>
      <c r="G11" s="22"/>
      <c r="H11" s="22"/>
      <c r="I11" s="29">
        <f>E11+F11+G11+H11</f>
        <v>0</v>
      </c>
    </row>
    <row r="12" spans="1:9" ht="12.75">
      <c r="A12" s="2" t="s">
        <v>37</v>
      </c>
      <c r="B12" s="5" t="s">
        <v>3</v>
      </c>
      <c r="C12" s="5" t="s">
        <v>5</v>
      </c>
      <c r="D12" s="2"/>
      <c r="E12" s="2">
        <f>D12*30/100</f>
        <v>0</v>
      </c>
      <c r="F12" s="2">
        <f>D12*25/100</f>
        <v>0</v>
      </c>
      <c r="G12" s="2">
        <f>D12*20/100</f>
        <v>0</v>
      </c>
      <c r="H12" s="2">
        <f>D12*25/100</f>
        <v>0</v>
      </c>
      <c r="I12" s="29">
        <f t="shared" si="0"/>
        <v>0</v>
      </c>
    </row>
    <row r="13" spans="1:9" ht="12.75">
      <c r="A13" s="2" t="s">
        <v>12</v>
      </c>
      <c r="B13" s="5" t="s">
        <v>3</v>
      </c>
      <c r="C13" s="5" t="s">
        <v>2</v>
      </c>
      <c r="D13" s="2"/>
      <c r="E13" s="2">
        <f>D13*30/100</f>
        <v>0</v>
      </c>
      <c r="F13" s="2">
        <f>D13*25/100</f>
        <v>0</v>
      </c>
      <c r="G13" s="2">
        <f>D13*20/100</f>
        <v>0</v>
      </c>
      <c r="H13" s="2">
        <f>D13*25/100</f>
        <v>0</v>
      </c>
      <c r="I13" s="29">
        <f t="shared" si="0"/>
        <v>0</v>
      </c>
    </row>
    <row r="14" spans="1:9" ht="12.75">
      <c r="A14" s="6" t="s">
        <v>13</v>
      </c>
      <c r="B14" s="7" t="s">
        <v>4</v>
      </c>
      <c r="C14" s="7" t="s">
        <v>1</v>
      </c>
      <c r="D14" s="28">
        <f>D15+D16+D17+D18</f>
        <v>75</v>
      </c>
      <c r="E14" s="24">
        <f>E15+E16+E17+E18</f>
        <v>0</v>
      </c>
      <c r="F14" s="24">
        <f>F15+F16+F17+F18</f>
        <v>0</v>
      </c>
      <c r="G14" s="24">
        <f>G15+G16+G17+G18</f>
        <v>0</v>
      </c>
      <c r="H14" s="24">
        <f>H15+H16+H17+H18</f>
        <v>0</v>
      </c>
      <c r="I14" s="29">
        <f t="shared" si="0"/>
        <v>0</v>
      </c>
    </row>
    <row r="15" spans="1:9" ht="12.75">
      <c r="A15" s="2" t="s">
        <v>14</v>
      </c>
      <c r="B15" s="5" t="s">
        <v>4</v>
      </c>
      <c r="C15" s="5">
        <v>51</v>
      </c>
      <c r="D15" s="2">
        <v>37</v>
      </c>
      <c r="E15" s="22"/>
      <c r="F15" s="22"/>
      <c r="G15" s="22"/>
      <c r="H15" s="22"/>
      <c r="I15" s="29">
        <f t="shared" si="0"/>
        <v>0</v>
      </c>
    </row>
    <row r="16" spans="1:9" ht="12.75">
      <c r="A16" s="2" t="s">
        <v>15</v>
      </c>
      <c r="B16" s="5" t="s">
        <v>4</v>
      </c>
      <c r="C16" s="5">
        <v>52</v>
      </c>
      <c r="D16" s="2">
        <v>14</v>
      </c>
      <c r="E16" s="22"/>
      <c r="F16" s="22"/>
      <c r="G16" s="22"/>
      <c r="H16" s="22"/>
      <c r="I16" s="29">
        <f t="shared" si="0"/>
        <v>0</v>
      </c>
    </row>
    <row r="17" spans="1:9" ht="12.75">
      <c r="A17" s="2" t="s">
        <v>16</v>
      </c>
      <c r="B17" s="5" t="s">
        <v>4</v>
      </c>
      <c r="C17" s="5">
        <v>60</v>
      </c>
      <c r="D17" s="2">
        <v>15</v>
      </c>
      <c r="E17" s="22"/>
      <c r="F17" s="22"/>
      <c r="G17" s="22"/>
      <c r="H17" s="22"/>
      <c r="I17" s="29">
        <f t="shared" si="0"/>
        <v>0</v>
      </c>
    </row>
    <row r="18" spans="1:9" ht="12.75">
      <c r="A18" s="2" t="s">
        <v>17</v>
      </c>
      <c r="B18" s="5" t="s">
        <v>4</v>
      </c>
      <c r="C18" s="5">
        <v>80</v>
      </c>
      <c r="D18" s="2">
        <v>9</v>
      </c>
      <c r="E18" s="2"/>
      <c r="F18" s="2"/>
      <c r="G18" s="2"/>
      <c r="H18" s="2"/>
      <c r="I18" s="29">
        <f t="shared" si="0"/>
        <v>0</v>
      </c>
    </row>
    <row r="19" spans="1:9" ht="12.75">
      <c r="A19" s="6" t="s">
        <v>18</v>
      </c>
      <c r="B19" s="7">
        <v>10</v>
      </c>
      <c r="C19" s="7" t="s">
        <v>1</v>
      </c>
      <c r="D19" s="28">
        <f>D20+D25+D32+D26+D24</f>
        <v>0</v>
      </c>
      <c r="E19" s="27">
        <f>E20+E23+E21+E22+E24+E25+E26+E27+E28+E29+E30+E32+E31+E33</f>
        <v>0</v>
      </c>
      <c r="F19" s="27">
        <f>F20+F21+F22+F23+F24+F25+F26+F27+F28+F29+F30+F32+F31</f>
        <v>0</v>
      </c>
      <c r="G19" s="27">
        <f>G20+G21+G22+G23+G24+G25+G26+G27+G28+G29+G30+G31+G32</f>
        <v>0</v>
      </c>
      <c r="H19" s="27">
        <f>H20+H21+H22+H23+H24+H25+H26+H27+H28+H29+H30+H31+H32+H33</f>
        <v>0</v>
      </c>
      <c r="I19" s="29">
        <f t="shared" si="0"/>
        <v>0</v>
      </c>
    </row>
    <row r="20" spans="1:9" ht="12.75">
      <c r="A20" s="2" t="s">
        <v>19</v>
      </c>
      <c r="B20" s="5">
        <v>10</v>
      </c>
      <c r="C20" s="5">
        <v>11</v>
      </c>
      <c r="D20" s="2"/>
      <c r="E20" s="2"/>
      <c r="F20" s="2"/>
      <c r="G20" s="2"/>
      <c r="H20" s="2"/>
      <c r="I20" s="29">
        <f t="shared" si="0"/>
        <v>0</v>
      </c>
    </row>
    <row r="21" spans="1:9" ht="12.75">
      <c r="A21" s="2" t="s">
        <v>20</v>
      </c>
      <c r="B21" s="5">
        <v>10</v>
      </c>
      <c r="C21" s="5">
        <v>12</v>
      </c>
      <c r="D21" s="2"/>
      <c r="E21" s="2"/>
      <c r="F21" s="2"/>
      <c r="G21" s="2"/>
      <c r="H21" s="2"/>
      <c r="I21" s="29">
        <f t="shared" si="0"/>
        <v>0</v>
      </c>
    </row>
    <row r="22" spans="1:9" ht="12.75">
      <c r="A22" s="2" t="s">
        <v>21</v>
      </c>
      <c r="B22" s="5">
        <v>10</v>
      </c>
      <c r="C22" s="5">
        <v>13</v>
      </c>
      <c r="D22" s="2"/>
      <c r="E22" s="2"/>
      <c r="F22" s="2"/>
      <c r="G22" s="2"/>
      <c r="H22" s="2"/>
      <c r="I22" s="29">
        <f t="shared" si="0"/>
        <v>0</v>
      </c>
    </row>
    <row r="23" spans="1:9" ht="12.75">
      <c r="A23" s="2" t="s">
        <v>22</v>
      </c>
      <c r="B23" s="5">
        <v>10</v>
      </c>
      <c r="C23" s="5">
        <v>14</v>
      </c>
      <c r="D23" s="2"/>
      <c r="E23" s="2"/>
      <c r="F23" s="2"/>
      <c r="G23" s="2"/>
      <c r="H23" s="2"/>
      <c r="I23" s="29">
        <f t="shared" si="0"/>
        <v>0</v>
      </c>
    </row>
    <row r="24" spans="1:9" ht="12.75">
      <c r="A24" s="2" t="s">
        <v>23</v>
      </c>
      <c r="B24" s="5">
        <v>10</v>
      </c>
      <c r="C24" s="5">
        <v>15</v>
      </c>
      <c r="D24" s="2"/>
      <c r="E24" s="2"/>
      <c r="F24" s="2"/>
      <c r="G24" s="2"/>
      <c r="H24" s="2"/>
      <c r="I24" s="29">
        <f t="shared" si="0"/>
        <v>0</v>
      </c>
    </row>
    <row r="25" spans="1:9" ht="12.75">
      <c r="A25" s="2" t="s">
        <v>24</v>
      </c>
      <c r="B25" s="5">
        <v>10</v>
      </c>
      <c r="C25" s="5">
        <v>16</v>
      </c>
      <c r="D25" s="22"/>
      <c r="E25" s="22"/>
      <c r="F25" s="22"/>
      <c r="G25" s="22"/>
      <c r="H25" s="22"/>
      <c r="I25" s="29">
        <f t="shared" si="0"/>
        <v>0</v>
      </c>
    </row>
    <row r="26" spans="1:9" ht="12.75">
      <c r="A26" s="2" t="s">
        <v>25</v>
      </c>
      <c r="B26" s="5">
        <v>10</v>
      </c>
      <c r="C26" s="5">
        <v>20</v>
      </c>
      <c r="D26" s="2"/>
      <c r="E26" s="2"/>
      <c r="F26" s="2"/>
      <c r="G26" s="2"/>
      <c r="H26" s="2"/>
      <c r="I26" s="29">
        <f t="shared" si="0"/>
        <v>0</v>
      </c>
    </row>
    <row r="27" spans="1:9" ht="12.75">
      <c r="A27" s="2" t="s">
        <v>26</v>
      </c>
      <c r="B27" s="5">
        <v>10</v>
      </c>
      <c r="C27" s="5">
        <v>30</v>
      </c>
      <c r="D27" s="2"/>
      <c r="E27" s="2"/>
      <c r="F27" s="2"/>
      <c r="G27" s="2"/>
      <c r="H27" s="2"/>
      <c r="I27" s="29">
        <f t="shared" si="0"/>
        <v>0</v>
      </c>
    </row>
    <row r="28" spans="1:9" ht="12.75">
      <c r="A28" s="2" t="s">
        <v>38</v>
      </c>
      <c r="B28" s="8">
        <v>10</v>
      </c>
      <c r="C28" s="8">
        <v>51</v>
      </c>
      <c r="D28" s="2"/>
      <c r="E28" s="2"/>
      <c r="F28" s="2"/>
      <c r="G28" s="2"/>
      <c r="H28" s="2"/>
      <c r="I28" s="29">
        <f t="shared" si="0"/>
        <v>0</v>
      </c>
    </row>
    <row r="29" spans="1:9" ht="12.75">
      <c r="A29" s="2" t="s">
        <v>27</v>
      </c>
      <c r="B29" s="8">
        <v>10</v>
      </c>
      <c r="C29" s="8">
        <v>62</v>
      </c>
      <c r="D29" s="2"/>
      <c r="E29" s="2"/>
      <c r="F29" s="2"/>
      <c r="G29" s="2"/>
      <c r="H29" s="2"/>
      <c r="I29" s="29">
        <f t="shared" si="0"/>
        <v>0</v>
      </c>
    </row>
    <row r="30" spans="1:9" ht="12.75">
      <c r="A30" s="2" t="s">
        <v>28</v>
      </c>
      <c r="B30" s="8">
        <v>10</v>
      </c>
      <c r="C30" s="8">
        <v>91</v>
      </c>
      <c r="D30" s="2"/>
      <c r="E30" s="22"/>
      <c r="F30" s="22"/>
      <c r="G30" s="22"/>
      <c r="H30" s="22"/>
      <c r="I30" s="29">
        <f t="shared" si="0"/>
        <v>0</v>
      </c>
    </row>
    <row r="31" spans="1:9" ht="12.75">
      <c r="A31" s="2" t="s">
        <v>29</v>
      </c>
      <c r="B31" s="8">
        <v>10</v>
      </c>
      <c r="C31" s="8">
        <v>92</v>
      </c>
      <c r="D31" s="2"/>
      <c r="E31" s="2"/>
      <c r="F31" s="2"/>
      <c r="G31" s="2"/>
      <c r="H31" s="2"/>
      <c r="I31" s="29">
        <f t="shared" si="0"/>
        <v>0</v>
      </c>
    </row>
    <row r="32" spans="1:9" ht="12.75">
      <c r="A32" s="2" t="s">
        <v>30</v>
      </c>
      <c r="B32" s="8">
        <v>10</v>
      </c>
      <c r="C32" s="8">
        <v>98</v>
      </c>
      <c r="D32" s="2"/>
      <c r="E32" s="2"/>
      <c r="F32" s="2"/>
      <c r="G32" s="2"/>
      <c r="H32" s="2"/>
      <c r="I32" s="29">
        <f t="shared" si="0"/>
        <v>0</v>
      </c>
    </row>
    <row r="33" spans="1:9" ht="24">
      <c r="A33" s="31" t="s">
        <v>77</v>
      </c>
      <c r="B33" s="32">
        <v>19</v>
      </c>
      <c r="C33" s="32">
        <v>81</v>
      </c>
      <c r="D33" s="2"/>
      <c r="E33" s="2">
        <f>D33*30/100</f>
        <v>0</v>
      </c>
      <c r="F33" s="2">
        <f>D33*25/100</f>
        <v>0</v>
      </c>
      <c r="G33" s="2">
        <f>D33*20/100</f>
        <v>0</v>
      </c>
      <c r="H33" s="2">
        <f>D33*25/100</f>
        <v>0</v>
      </c>
      <c r="I33" s="29">
        <f t="shared" si="0"/>
        <v>0</v>
      </c>
    </row>
    <row r="34" spans="1:9" ht="12.75">
      <c r="A34" s="6" t="s">
        <v>31</v>
      </c>
      <c r="B34" s="7"/>
      <c r="C34" s="7"/>
      <c r="D34" s="28">
        <f>D6+D8+D14+D19</f>
        <v>396</v>
      </c>
      <c r="E34" s="24">
        <f>E6+E8+E14+E19</f>
        <v>0</v>
      </c>
      <c r="F34" s="24">
        <f>F6+F8+F14+F19</f>
        <v>0</v>
      </c>
      <c r="G34" s="24">
        <f>G6+G8+G14+G19</f>
        <v>0</v>
      </c>
      <c r="H34" s="24">
        <f>H6+H8+H14+H19</f>
        <v>0</v>
      </c>
      <c r="I34" s="29">
        <f>E34+F34+G34+H34</f>
        <v>0</v>
      </c>
    </row>
    <row r="35" spans="1:9" ht="12.75">
      <c r="A35" s="1" t="s">
        <v>32</v>
      </c>
      <c r="B35" s="5">
        <v>51</v>
      </c>
      <c r="C35" s="5" t="s">
        <v>1</v>
      </c>
      <c r="D35" s="2"/>
      <c r="E35" s="2">
        <f>D35*30/100</f>
        <v>0</v>
      </c>
      <c r="F35" s="2">
        <f>D35*25/100</f>
        <v>0</v>
      </c>
      <c r="G35" s="2">
        <f>D35*20/100</f>
        <v>0</v>
      </c>
      <c r="H35" s="2"/>
      <c r="I35" s="29">
        <f aca="true" t="shared" si="1" ref="I35:I40">E35+F35+G35</f>
        <v>0</v>
      </c>
    </row>
    <row r="36" spans="1:9" ht="12.75">
      <c r="A36" s="2" t="s">
        <v>33</v>
      </c>
      <c r="B36" s="5">
        <v>52</v>
      </c>
      <c r="C36" s="5" t="s">
        <v>1</v>
      </c>
      <c r="D36" s="2"/>
      <c r="E36" s="2">
        <f>D36*30/100</f>
        <v>0</v>
      </c>
      <c r="F36" s="2">
        <f>D36*25/100</f>
        <v>0</v>
      </c>
      <c r="G36" s="2">
        <f>D36*20/100</f>
        <v>0</v>
      </c>
      <c r="H36" s="2">
        <f>D36*25/100</f>
        <v>0</v>
      </c>
      <c r="I36" s="29">
        <f t="shared" si="1"/>
        <v>0</v>
      </c>
    </row>
    <row r="37" spans="1:9" ht="12.75">
      <c r="A37" s="2" t="s">
        <v>34</v>
      </c>
      <c r="B37" s="5">
        <v>53</v>
      </c>
      <c r="C37" s="5" t="s">
        <v>1</v>
      </c>
      <c r="D37" s="2"/>
      <c r="E37" s="2">
        <f>D37*30/100</f>
        <v>0</v>
      </c>
      <c r="F37" s="2">
        <f>D37*25/100</f>
        <v>0</v>
      </c>
      <c r="G37" s="2">
        <f>D37*20/100</f>
        <v>0</v>
      </c>
      <c r="H37" s="2">
        <f>D37*25/100</f>
        <v>0</v>
      </c>
      <c r="I37" s="29">
        <f t="shared" si="1"/>
        <v>0</v>
      </c>
    </row>
    <row r="38" spans="1:9" ht="12.75">
      <c r="A38" s="6" t="s">
        <v>35</v>
      </c>
      <c r="B38" s="5"/>
      <c r="C38" s="5"/>
      <c r="D38" s="2">
        <f>D35+D36+D37</f>
        <v>0</v>
      </c>
      <c r="E38" s="2">
        <f>D38*30/100</f>
        <v>0</v>
      </c>
      <c r="F38" s="2">
        <f>D38*25/100</f>
        <v>0</v>
      </c>
      <c r="G38" s="2">
        <f>D38*20/100</f>
        <v>0</v>
      </c>
      <c r="H38" s="2">
        <f>D38*25/100</f>
        <v>0</v>
      </c>
      <c r="I38" s="29">
        <f t="shared" si="1"/>
        <v>0</v>
      </c>
    </row>
    <row r="39" spans="1:9" ht="12.75">
      <c r="A39" s="6" t="s">
        <v>52</v>
      </c>
      <c r="B39" s="5">
        <v>97</v>
      </c>
      <c r="C39" s="5" t="s">
        <v>1</v>
      </c>
      <c r="D39" s="2"/>
      <c r="E39" s="2"/>
      <c r="F39" s="2"/>
      <c r="G39" s="2"/>
      <c r="H39" s="2"/>
      <c r="I39" s="29">
        <f t="shared" si="1"/>
        <v>0</v>
      </c>
    </row>
    <row r="40" spans="1:9" ht="12.75">
      <c r="A40" s="6"/>
      <c r="B40" s="5"/>
      <c r="C40" s="5"/>
      <c r="D40" s="2"/>
      <c r="E40" s="2"/>
      <c r="F40" s="2"/>
      <c r="G40" s="2"/>
      <c r="H40" s="2"/>
      <c r="I40" s="29">
        <f t="shared" si="1"/>
        <v>0</v>
      </c>
    </row>
    <row r="41" spans="1:9" ht="12.75">
      <c r="A41" s="6" t="s">
        <v>36</v>
      </c>
      <c r="B41" s="7">
        <v>99</v>
      </c>
      <c r="C41" s="7">
        <v>99</v>
      </c>
      <c r="D41" s="28">
        <f>D34</f>
        <v>396</v>
      </c>
      <c r="E41" s="24">
        <f>E34</f>
        <v>0</v>
      </c>
      <c r="F41" s="24"/>
      <c r="G41" s="24"/>
      <c r="H41" s="24"/>
      <c r="I41" s="29">
        <f>E41+F41+G41+H41</f>
        <v>0</v>
      </c>
    </row>
    <row r="42" spans="1:8" ht="12.75">
      <c r="A42" s="9"/>
      <c r="B42" s="9"/>
      <c r="C42" s="9"/>
      <c r="D42" s="9"/>
      <c r="E42" s="15"/>
      <c r="F42" s="15"/>
      <c r="G42" s="15"/>
      <c r="H42" s="15"/>
    </row>
    <row r="43" spans="1:8" ht="12.75">
      <c r="A43" s="10" t="s">
        <v>47</v>
      </c>
      <c r="B43" s="11"/>
      <c r="C43" s="11"/>
      <c r="D43" s="12"/>
      <c r="E43" s="12"/>
      <c r="F43" s="12"/>
      <c r="G43" s="12"/>
      <c r="H43" s="12"/>
    </row>
    <row r="44" spans="1:8" ht="12.75">
      <c r="A44" s="19" t="s">
        <v>53</v>
      </c>
      <c r="B44" s="11" t="s">
        <v>0</v>
      </c>
      <c r="C44" s="11" t="s">
        <v>1</v>
      </c>
      <c r="D44" s="12"/>
      <c r="E44" s="12"/>
      <c r="F44" s="12"/>
      <c r="G44" s="12"/>
      <c r="H44" s="12"/>
    </row>
    <row r="45" spans="1:8" ht="12.75">
      <c r="A45" s="12" t="s">
        <v>54</v>
      </c>
      <c r="B45" s="11" t="s">
        <v>45</v>
      </c>
      <c r="C45" s="11">
        <v>31</v>
      </c>
      <c r="D45" s="12"/>
      <c r="E45" s="12"/>
      <c r="F45" s="12"/>
      <c r="G45" s="12"/>
      <c r="H45" s="12"/>
    </row>
    <row r="46" spans="1:8" ht="12.75">
      <c r="A46" s="12" t="s">
        <v>57</v>
      </c>
      <c r="B46" s="11">
        <v>18</v>
      </c>
      <c r="C46" s="11" t="s">
        <v>1</v>
      </c>
      <c r="D46" s="12"/>
      <c r="E46" s="12"/>
      <c r="F46" s="12"/>
      <c r="G46" s="12"/>
      <c r="H46" s="12"/>
    </row>
    <row r="47" spans="1:8" ht="12.75">
      <c r="A47" s="12" t="s">
        <v>58</v>
      </c>
      <c r="B47" s="11">
        <v>18</v>
      </c>
      <c r="C47" s="11" t="s">
        <v>0</v>
      </c>
      <c r="D47" s="12"/>
      <c r="E47" s="12"/>
      <c r="F47" s="12"/>
      <c r="G47" s="12"/>
      <c r="H47" s="12"/>
    </row>
    <row r="48" spans="1:8" ht="12.75">
      <c r="A48" s="12" t="s">
        <v>59</v>
      </c>
      <c r="B48" s="11">
        <v>19</v>
      </c>
      <c r="C48" s="11" t="s">
        <v>1</v>
      </c>
      <c r="D48" s="12"/>
      <c r="E48" s="12"/>
      <c r="F48" s="12"/>
      <c r="G48" s="12"/>
      <c r="H48" s="12"/>
    </row>
    <row r="49" spans="1:8" ht="12.75">
      <c r="A49" s="12" t="s">
        <v>72</v>
      </c>
      <c r="B49" s="11">
        <v>19</v>
      </c>
      <c r="C49" s="11" t="s">
        <v>0</v>
      </c>
      <c r="D49" s="12"/>
      <c r="E49" s="12"/>
      <c r="F49" s="12"/>
      <c r="G49" s="12"/>
      <c r="H49" s="12"/>
    </row>
    <row r="50" spans="1:8" ht="12.75">
      <c r="A50" s="12" t="s">
        <v>73</v>
      </c>
      <c r="B50" s="11">
        <v>26</v>
      </c>
      <c r="C50" s="11" t="s">
        <v>1</v>
      </c>
      <c r="D50" s="12"/>
      <c r="E50" s="12"/>
      <c r="F50" s="12"/>
      <c r="G50" s="12"/>
      <c r="H50" s="12"/>
    </row>
    <row r="51" spans="1:8" ht="12.75">
      <c r="A51" s="12" t="s">
        <v>74</v>
      </c>
      <c r="B51" s="11">
        <v>26</v>
      </c>
      <c r="C51" s="11" t="s">
        <v>0</v>
      </c>
      <c r="D51" s="12"/>
      <c r="E51" s="12"/>
      <c r="F51" s="12"/>
      <c r="G51" s="12"/>
      <c r="H51" s="12"/>
    </row>
    <row r="52" spans="1:8" ht="12.75">
      <c r="A52" s="12" t="s">
        <v>68</v>
      </c>
      <c r="B52" s="11">
        <v>73</v>
      </c>
      <c r="C52" s="11" t="s">
        <v>1</v>
      </c>
      <c r="D52" s="9"/>
      <c r="E52" s="9"/>
      <c r="F52" s="9"/>
      <c r="G52" s="9"/>
      <c r="H52" s="9"/>
    </row>
    <row r="53" spans="1:8" ht="12.75">
      <c r="A53" s="20" t="s">
        <v>69</v>
      </c>
      <c r="B53" s="21">
        <v>88</v>
      </c>
      <c r="C53" s="21" t="s">
        <v>1</v>
      </c>
      <c r="D53" s="9"/>
      <c r="E53" s="9"/>
      <c r="F53" s="9"/>
      <c r="G53" s="9"/>
      <c r="H53" s="9"/>
    </row>
  </sheetData>
  <sheetProtection/>
  <mergeCells count="7">
    <mergeCell ref="H3:H4"/>
    <mergeCell ref="A3:A4"/>
    <mergeCell ref="B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Paraflow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Administracia</dc:creator>
  <cp:keywords/>
  <dc:description/>
  <cp:lastModifiedBy>PC</cp:lastModifiedBy>
  <cp:lastPrinted>2023-09-18T08:25:03Z</cp:lastPrinted>
  <dcterms:created xsi:type="dcterms:W3CDTF">2009-01-26T11:48:48Z</dcterms:created>
  <dcterms:modified xsi:type="dcterms:W3CDTF">2023-09-29T06:30:27Z</dcterms:modified>
  <cp:category/>
  <cp:version/>
  <cp:contentType/>
  <cp:contentStatus/>
</cp:coreProperties>
</file>